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un\Desktop\"/>
    </mc:Choice>
  </mc:AlternateContent>
  <xr:revisionPtr revIDLastSave="0" documentId="13_ncr:1_{96BFF1A7-5F01-4B71-BC8A-752904B0100F}" xr6:coauthVersionLast="36" xr6:coauthVersionMax="36" xr10:uidLastSave="{00000000-0000-0000-0000-000000000000}"/>
  <bookViews>
    <workbookView xWindow="0" yWindow="0" windowWidth="23040" windowHeight="7908" xr2:uid="{00000000-000D-0000-FFFF-FFFF00000000}"/>
  </bookViews>
  <sheets>
    <sheet name="Lisans" sheetId="1" r:id="rId1"/>
    <sheet name="Derslik" sheetId="11" r:id="rId2"/>
    <sheet name="Lisans_OgrUye" sheetId="7" r:id="rId3"/>
    <sheet name="Lisansustu" sheetId="2" r:id="rId4"/>
    <sheet name="Lisansustu_OgrUye" sheetId="8" r:id="rId5"/>
    <sheet name="İnşaat Müh_UE" sheetId="12" r:id="rId6"/>
  </sheets>
  <definedNames>
    <definedName name="_xlnm.Print_Area" localSheetId="0">Lisans!$A$1:$G$40</definedName>
  </definedNames>
  <calcPr calcId="191029"/>
</workbook>
</file>

<file path=xl/calcChain.xml><?xml version="1.0" encoding="utf-8"?>
<calcChain xmlns="http://schemas.openxmlformats.org/spreadsheetml/2006/main">
  <c r="Q79" i="12" l="1"/>
  <c r="O79" i="12"/>
  <c r="N79" i="12"/>
  <c r="M79" i="12"/>
  <c r="G79" i="12"/>
  <c r="E79" i="12"/>
  <c r="D79" i="12"/>
  <c r="C79" i="12"/>
  <c r="Z78" i="12"/>
  <c r="Y78" i="12"/>
  <c r="X78" i="12"/>
  <c r="P78" i="12"/>
  <c r="T78" i="12" s="1"/>
  <c r="U78" i="12" s="1"/>
  <c r="F78" i="12"/>
  <c r="Y77" i="12"/>
  <c r="X77" i="12"/>
  <c r="W77" i="12"/>
  <c r="V77" i="12"/>
  <c r="AA77" i="12" s="1"/>
  <c r="P77" i="12"/>
  <c r="T77" i="12" s="1"/>
  <c r="U77" i="12" s="1"/>
  <c r="F77" i="12"/>
  <c r="Y76" i="12"/>
  <c r="X76" i="12"/>
  <c r="W76" i="12"/>
  <c r="V76" i="12"/>
  <c r="P76" i="12"/>
  <c r="T76" i="12" s="1"/>
  <c r="U76" i="12" s="1"/>
  <c r="F76" i="12"/>
  <c r="Y75" i="12"/>
  <c r="X75" i="12"/>
  <c r="W75" i="12"/>
  <c r="V75" i="12"/>
  <c r="Z75" i="12" s="1"/>
  <c r="P75" i="12"/>
  <c r="T75" i="12" s="1"/>
  <c r="U75" i="12" s="1"/>
  <c r="F75" i="12"/>
  <c r="AA74" i="12"/>
  <c r="Z74" i="12"/>
  <c r="Y74" i="12"/>
  <c r="T74" i="12"/>
  <c r="U74" i="12" s="1"/>
  <c r="Y73" i="12"/>
  <c r="X73" i="12"/>
  <c r="W73" i="12"/>
  <c r="V73" i="12"/>
  <c r="P73" i="12"/>
  <c r="T73" i="12" s="1"/>
  <c r="U73" i="12" s="1"/>
  <c r="F73" i="12"/>
  <c r="Y72" i="12"/>
  <c r="X72" i="12"/>
  <c r="W72" i="12"/>
  <c r="AA72" i="12" s="1"/>
  <c r="V72" i="12"/>
  <c r="Z72" i="12" s="1"/>
  <c r="P72" i="12"/>
  <c r="T72" i="12" s="1"/>
  <c r="U72" i="12" s="1"/>
  <c r="F72" i="12"/>
  <c r="Z71" i="12"/>
  <c r="Y71" i="12"/>
  <c r="P71" i="12"/>
  <c r="AA71" i="12" s="1"/>
  <c r="F71" i="12"/>
  <c r="Z70" i="12"/>
  <c r="Y70" i="12"/>
  <c r="P70" i="12"/>
  <c r="AA70" i="12" s="1"/>
  <c r="F70" i="12"/>
  <c r="Q68" i="12"/>
  <c r="O68" i="12"/>
  <c r="N68" i="12"/>
  <c r="M68" i="12"/>
  <c r="G68" i="12"/>
  <c r="E68" i="12"/>
  <c r="D68" i="12"/>
  <c r="C68" i="12"/>
  <c r="Y67" i="12"/>
  <c r="X67" i="12"/>
  <c r="W67" i="12"/>
  <c r="V67" i="12"/>
  <c r="P67" i="12"/>
  <c r="T67" i="12" s="1"/>
  <c r="U67" i="12" s="1"/>
  <c r="F67" i="12"/>
  <c r="Y66" i="12"/>
  <c r="X66" i="12"/>
  <c r="W66" i="12"/>
  <c r="V66" i="12"/>
  <c r="Z66" i="12" s="1"/>
  <c r="P66" i="12"/>
  <c r="T66" i="12" s="1"/>
  <c r="U66" i="12" s="1"/>
  <c r="F66" i="12"/>
  <c r="Y65" i="12"/>
  <c r="X65" i="12"/>
  <c r="W65" i="12"/>
  <c r="V65" i="12"/>
  <c r="P65" i="12"/>
  <c r="T65" i="12" s="1"/>
  <c r="U65" i="12" s="1"/>
  <c r="F65" i="12"/>
  <c r="Z64" i="12"/>
  <c r="Y64" i="12"/>
  <c r="X64" i="12"/>
  <c r="P64" i="12"/>
  <c r="T64" i="12" s="1"/>
  <c r="U64" i="12" s="1"/>
  <c r="F64" i="12"/>
  <c r="Y63" i="12"/>
  <c r="X63" i="12"/>
  <c r="W63" i="12"/>
  <c r="V63" i="12"/>
  <c r="Z63" i="12" s="1"/>
  <c r="P63" i="12"/>
  <c r="T63" i="12" s="1"/>
  <c r="U63" i="12" s="1"/>
  <c r="F63" i="12"/>
  <c r="Y62" i="12"/>
  <c r="X62" i="12"/>
  <c r="W62" i="12"/>
  <c r="V62" i="12"/>
  <c r="P62" i="12"/>
  <c r="T62" i="12" s="1"/>
  <c r="U62" i="12" s="1"/>
  <c r="F62" i="12"/>
  <c r="Z61" i="12"/>
  <c r="Y61" i="12"/>
  <c r="X61" i="12"/>
  <c r="X68" i="12" s="1"/>
  <c r="P61" i="12"/>
  <c r="T61" i="12" s="1"/>
  <c r="U61" i="12" s="1"/>
  <c r="F61" i="12"/>
  <c r="Z60" i="12"/>
  <c r="Y60" i="12"/>
  <c r="P60" i="12"/>
  <c r="T60" i="12" s="1"/>
  <c r="U60" i="12" s="1"/>
  <c r="F60" i="12"/>
  <c r="Z59" i="12"/>
  <c r="Y59" i="12"/>
  <c r="P59" i="12"/>
  <c r="F59" i="12"/>
  <c r="Q57" i="12"/>
  <c r="O57" i="12"/>
  <c r="N57" i="12"/>
  <c r="M57" i="12"/>
  <c r="G57" i="12"/>
  <c r="E57" i="12"/>
  <c r="D57" i="12"/>
  <c r="C57" i="12"/>
  <c r="Y56" i="12"/>
  <c r="X56" i="12"/>
  <c r="W56" i="12"/>
  <c r="V56" i="12"/>
  <c r="Z56" i="12" s="1"/>
  <c r="P56" i="12"/>
  <c r="T56" i="12" s="1"/>
  <c r="U56" i="12" s="1"/>
  <c r="F56" i="12"/>
  <c r="Y55" i="12"/>
  <c r="X55" i="12"/>
  <c r="W55" i="12"/>
  <c r="V55" i="12"/>
  <c r="P55" i="12"/>
  <c r="T55" i="12" s="1"/>
  <c r="U55" i="12" s="1"/>
  <c r="F55" i="12"/>
  <c r="Z54" i="12"/>
  <c r="Y54" i="12"/>
  <c r="X54" i="12"/>
  <c r="P54" i="12"/>
  <c r="T54" i="12" s="1"/>
  <c r="U54" i="12" s="1"/>
  <c r="F54" i="12"/>
  <c r="Y53" i="12"/>
  <c r="X53" i="12"/>
  <c r="W53" i="12"/>
  <c r="V53" i="12"/>
  <c r="Z53" i="12" s="1"/>
  <c r="P53" i="12"/>
  <c r="T53" i="12" s="1"/>
  <c r="U53" i="12" s="1"/>
  <c r="F53" i="12"/>
  <c r="Z52" i="12"/>
  <c r="Y52" i="12"/>
  <c r="X52" i="12"/>
  <c r="P52" i="12"/>
  <c r="AA52" i="12" s="1"/>
  <c r="F52" i="12"/>
  <c r="Y51" i="12"/>
  <c r="X51" i="12"/>
  <c r="W51" i="12"/>
  <c r="V51" i="12"/>
  <c r="P51" i="12"/>
  <c r="T51" i="12" s="1"/>
  <c r="U51" i="12" s="1"/>
  <c r="F51" i="12"/>
  <c r="Y50" i="12"/>
  <c r="X50" i="12"/>
  <c r="W50" i="12"/>
  <c r="V50" i="12"/>
  <c r="P50" i="12"/>
  <c r="F50" i="12"/>
  <c r="Q48" i="12"/>
  <c r="O48" i="12"/>
  <c r="N48" i="12"/>
  <c r="M48" i="12"/>
  <c r="G48" i="12"/>
  <c r="E48" i="12"/>
  <c r="D48" i="12"/>
  <c r="C48" i="12"/>
  <c r="Y47" i="12"/>
  <c r="X47" i="12"/>
  <c r="W47" i="12"/>
  <c r="V47" i="12"/>
  <c r="Z47" i="12" s="1"/>
  <c r="T47" i="12"/>
  <c r="U47" i="12" s="1"/>
  <c r="Z46" i="12"/>
  <c r="Y46" i="12"/>
  <c r="X46" i="12"/>
  <c r="P46" i="12"/>
  <c r="T46" i="12" s="1"/>
  <c r="U46" i="12" s="1"/>
  <c r="F46" i="12"/>
  <c r="AA45" i="12"/>
  <c r="Z45" i="12"/>
  <c r="Y45" i="12"/>
  <c r="X45" i="12"/>
  <c r="T45" i="12"/>
  <c r="U45" i="12" s="1"/>
  <c r="Z44" i="12"/>
  <c r="Y44" i="12"/>
  <c r="X44" i="12"/>
  <c r="P44" i="12"/>
  <c r="AA44" i="12" s="1"/>
  <c r="F44" i="12"/>
  <c r="Z43" i="12"/>
  <c r="Y43" i="12"/>
  <c r="X43" i="12"/>
  <c r="P43" i="12"/>
  <c r="AA43" i="12" s="1"/>
  <c r="F43" i="12"/>
  <c r="Y42" i="12"/>
  <c r="X42" i="12"/>
  <c r="W42" i="12"/>
  <c r="V42" i="12"/>
  <c r="P42" i="12"/>
  <c r="T42" i="12" s="1"/>
  <c r="U42" i="12" s="1"/>
  <c r="F42" i="12"/>
  <c r="W40" i="12"/>
  <c r="V40" i="12"/>
  <c r="Q40" i="12"/>
  <c r="O40" i="12"/>
  <c r="N40" i="12"/>
  <c r="M40" i="12"/>
  <c r="G40" i="12"/>
  <c r="E40" i="12"/>
  <c r="D40" i="12"/>
  <c r="C40" i="12"/>
  <c r="Z39" i="12"/>
  <c r="Y39" i="12"/>
  <c r="X39" i="12"/>
  <c r="P39" i="12"/>
  <c r="T39" i="12" s="1"/>
  <c r="U39" i="12" s="1"/>
  <c r="F39" i="12"/>
  <c r="Z38" i="12"/>
  <c r="Y38" i="12"/>
  <c r="X38" i="12"/>
  <c r="P38" i="12"/>
  <c r="AA38" i="12" s="1"/>
  <c r="F38" i="12"/>
  <c r="Z37" i="12"/>
  <c r="Y37" i="12"/>
  <c r="X37" i="12"/>
  <c r="P37" i="12"/>
  <c r="AA37" i="12" s="1"/>
  <c r="F37" i="12"/>
  <c r="Z36" i="12"/>
  <c r="Y36" i="12"/>
  <c r="X36" i="12"/>
  <c r="P36" i="12"/>
  <c r="AA36" i="12" s="1"/>
  <c r="F36" i="12"/>
  <c r="AA35" i="12"/>
  <c r="Z35" i="12"/>
  <c r="Y35" i="12"/>
  <c r="X35" i="12"/>
  <c r="T35" i="12"/>
  <c r="U35" i="12" s="1"/>
  <c r="Z34" i="12"/>
  <c r="Y34" i="12"/>
  <c r="P34" i="12"/>
  <c r="AA34" i="12" s="1"/>
  <c r="F34" i="12"/>
  <c r="Z33" i="12"/>
  <c r="Y33" i="12"/>
  <c r="P33" i="12"/>
  <c r="F33" i="12"/>
  <c r="Q31" i="12"/>
  <c r="O31" i="12"/>
  <c r="N31" i="12"/>
  <c r="M31" i="12"/>
  <c r="G31" i="12"/>
  <c r="E31" i="12"/>
  <c r="D31" i="12"/>
  <c r="C31" i="12"/>
  <c r="Y30" i="12"/>
  <c r="X30" i="12"/>
  <c r="W30" i="12"/>
  <c r="V30" i="12"/>
  <c r="Z30" i="12" s="1"/>
  <c r="T30" i="12"/>
  <c r="P30" i="12"/>
  <c r="F30" i="12"/>
  <c r="Y29" i="12"/>
  <c r="X29" i="12"/>
  <c r="W29" i="12"/>
  <c r="V29" i="12"/>
  <c r="Z29" i="12" s="1"/>
  <c r="P29" i="12"/>
  <c r="F29" i="12"/>
  <c r="Y28" i="12"/>
  <c r="X28" i="12"/>
  <c r="W28" i="12"/>
  <c r="V28" i="12"/>
  <c r="P28" i="12"/>
  <c r="T28" i="12" s="1"/>
  <c r="U28" i="12" s="1"/>
  <c r="F28" i="12"/>
  <c r="Z27" i="12"/>
  <c r="Y27" i="12"/>
  <c r="X27" i="12"/>
  <c r="P27" i="12"/>
  <c r="T27" i="12" s="1"/>
  <c r="U27" i="12" s="1"/>
  <c r="F27" i="12"/>
  <c r="Z26" i="12"/>
  <c r="Y26" i="12"/>
  <c r="X26" i="12"/>
  <c r="P26" i="12"/>
  <c r="T26" i="12" s="1"/>
  <c r="U26" i="12" s="1"/>
  <c r="F26" i="12"/>
  <c r="Z25" i="12"/>
  <c r="Y25" i="12"/>
  <c r="X25" i="12"/>
  <c r="P25" i="12"/>
  <c r="T25" i="12" s="1"/>
  <c r="U25" i="12" s="1"/>
  <c r="F25" i="12"/>
  <c r="Z24" i="12"/>
  <c r="Y24" i="12"/>
  <c r="X24" i="12"/>
  <c r="AA24" i="12" s="1"/>
  <c r="P24" i="12"/>
  <c r="T24" i="12" s="1"/>
  <c r="U24" i="12" s="1"/>
  <c r="F24" i="12"/>
  <c r="Q22" i="12"/>
  <c r="O22" i="12"/>
  <c r="N22" i="12"/>
  <c r="M22" i="12"/>
  <c r="G22" i="12"/>
  <c r="E22" i="12"/>
  <c r="D22" i="12"/>
  <c r="C22" i="12"/>
  <c r="Y21" i="12"/>
  <c r="X21" i="12"/>
  <c r="W21" i="12"/>
  <c r="V21" i="12"/>
  <c r="Z21" i="12" s="1"/>
  <c r="P21" i="12"/>
  <c r="T21" i="12" s="1"/>
  <c r="U21" i="12" s="1"/>
  <c r="F21" i="12"/>
  <c r="Z20" i="12"/>
  <c r="Y20" i="12"/>
  <c r="P20" i="12"/>
  <c r="F20" i="12"/>
  <c r="Z19" i="12"/>
  <c r="X19" i="12"/>
  <c r="W19" i="12"/>
  <c r="V19" i="12"/>
  <c r="P19" i="12"/>
  <c r="T19" i="12" s="1"/>
  <c r="U19" i="12" s="1"/>
  <c r="F19" i="12"/>
  <c r="Z18" i="12"/>
  <c r="Y18" i="12"/>
  <c r="X18" i="12"/>
  <c r="P18" i="12"/>
  <c r="T18" i="12" s="1"/>
  <c r="U18" i="12" s="1"/>
  <c r="F18" i="12"/>
  <c r="Z17" i="12"/>
  <c r="Y17" i="12"/>
  <c r="X17" i="12"/>
  <c r="P17" i="12"/>
  <c r="AA17" i="12" s="1"/>
  <c r="F17" i="12"/>
  <c r="Z16" i="12"/>
  <c r="Y16" i="12"/>
  <c r="X16" i="12"/>
  <c r="P16" i="12"/>
  <c r="AA16" i="12" s="1"/>
  <c r="F16" i="12"/>
  <c r="Y15" i="12"/>
  <c r="X15" i="12"/>
  <c r="W15" i="12"/>
  <c r="V15" i="12"/>
  <c r="P15" i="12"/>
  <c r="T15" i="12" s="1"/>
  <c r="U15" i="12" s="1"/>
  <c r="F15" i="12"/>
  <c r="Y14" i="12"/>
  <c r="X14" i="12"/>
  <c r="W14" i="12"/>
  <c r="V14" i="12"/>
  <c r="P14" i="12"/>
  <c r="T14" i="12" s="1"/>
  <c r="U14" i="12" s="1"/>
  <c r="F14" i="12"/>
  <c r="Q12" i="12"/>
  <c r="O12" i="12"/>
  <c r="N12" i="12"/>
  <c r="M12" i="12"/>
  <c r="G12" i="12"/>
  <c r="E12" i="12"/>
  <c r="D12" i="12"/>
  <c r="C12" i="12"/>
  <c r="Y11" i="12"/>
  <c r="X11" i="12"/>
  <c r="W11" i="12"/>
  <c r="V11" i="12"/>
  <c r="Z11" i="12" s="1"/>
  <c r="P11" i="12"/>
  <c r="T11" i="12" s="1"/>
  <c r="U11" i="12" s="1"/>
  <c r="F11" i="12"/>
  <c r="Z10" i="12"/>
  <c r="X10" i="12"/>
  <c r="W10" i="12"/>
  <c r="V10" i="12"/>
  <c r="P10" i="12"/>
  <c r="T10" i="12" s="1"/>
  <c r="U10" i="12" s="1"/>
  <c r="F10" i="12"/>
  <c r="AA9" i="12"/>
  <c r="Z9" i="12"/>
  <c r="Y9" i="12"/>
  <c r="X9" i="12"/>
  <c r="P9" i="12"/>
  <c r="T9" i="12" s="1"/>
  <c r="U9" i="12" s="1"/>
  <c r="F9" i="12"/>
  <c r="AA8" i="12"/>
  <c r="Z8" i="12"/>
  <c r="Y8" i="12"/>
  <c r="X8" i="12"/>
  <c r="T8" i="12"/>
  <c r="U8" i="12" s="1"/>
  <c r="P8" i="12"/>
  <c r="F8" i="12"/>
  <c r="Z7" i="12"/>
  <c r="Y7" i="12"/>
  <c r="X7" i="12"/>
  <c r="P7" i="12"/>
  <c r="T7" i="12" s="1"/>
  <c r="U7" i="12" s="1"/>
  <c r="F7" i="12"/>
  <c r="Z6" i="12"/>
  <c r="Y6" i="12"/>
  <c r="X6" i="12"/>
  <c r="P6" i="12"/>
  <c r="T6" i="12" s="1"/>
  <c r="U6" i="12" s="1"/>
  <c r="F6" i="12"/>
  <c r="Y5" i="12"/>
  <c r="X5" i="12"/>
  <c r="W5" i="12"/>
  <c r="V5" i="12"/>
  <c r="Z5" i="12" s="1"/>
  <c r="P5" i="12"/>
  <c r="T5" i="12" s="1"/>
  <c r="U5" i="12" s="1"/>
  <c r="F5" i="12"/>
  <c r="Y4" i="12"/>
  <c r="X4" i="12"/>
  <c r="W4" i="12"/>
  <c r="V4" i="12"/>
  <c r="P4" i="12"/>
  <c r="T4" i="12" s="1"/>
  <c r="U4" i="12" s="1"/>
  <c r="F4" i="12"/>
  <c r="AA62" i="12" l="1"/>
  <c r="AA55" i="12"/>
  <c r="F48" i="12"/>
  <c r="F79" i="12"/>
  <c r="X12" i="12"/>
  <c r="AA76" i="12"/>
  <c r="AA6" i="12"/>
  <c r="AA5" i="12"/>
  <c r="Y22" i="12"/>
  <c r="AA18" i="12"/>
  <c r="AA25" i="12"/>
  <c r="V48" i="12"/>
  <c r="X48" i="12"/>
  <c r="F57" i="12"/>
  <c r="AA53" i="12"/>
  <c r="AA54" i="12"/>
  <c r="Y68" i="12"/>
  <c r="T17" i="12"/>
  <c r="U17" i="12" s="1"/>
  <c r="F31" i="12"/>
  <c r="AA26" i="12"/>
  <c r="AA47" i="12"/>
  <c r="AA56" i="12"/>
  <c r="AA61" i="12"/>
  <c r="AA65" i="12"/>
  <c r="AA67" i="12"/>
  <c r="AA78" i="12"/>
  <c r="P57" i="12"/>
  <c r="W31" i="12"/>
  <c r="F12" i="12"/>
  <c r="AA7" i="12"/>
  <c r="W22" i="12"/>
  <c r="F40" i="12"/>
  <c r="Y48" i="12"/>
  <c r="V57" i="12"/>
  <c r="X79" i="12"/>
  <c r="AA75" i="12"/>
  <c r="T16" i="12"/>
  <c r="U16" i="12" s="1"/>
  <c r="AA14" i="12"/>
  <c r="P40" i="12"/>
  <c r="X40" i="12"/>
  <c r="W48" i="12"/>
  <c r="AA50" i="12"/>
  <c r="P68" i="12"/>
  <c r="AA60" i="12"/>
  <c r="AA63" i="12"/>
  <c r="AA64" i="12"/>
  <c r="V12" i="12"/>
  <c r="Y40" i="12"/>
  <c r="X57" i="12"/>
  <c r="F68" i="12"/>
  <c r="Y79" i="12"/>
  <c r="Y12" i="12"/>
  <c r="AA10" i="12"/>
  <c r="AA27" i="12"/>
  <c r="P31" i="12"/>
  <c r="Y57" i="12"/>
  <c r="W68" i="12"/>
  <c r="AA66" i="12"/>
  <c r="AA73" i="12"/>
  <c r="X31" i="12"/>
  <c r="Y31" i="12"/>
  <c r="V31" i="12"/>
  <c r="AA46" i="12"/>
  <c r="AA51" i="12"/>
  <c r="P12" i="12"/>
  <c r="P22" i="12"/>
  <c r="AA15" i="12"/>
  <c r="V22" i="12"/>
  <c r="T20" i="12"/>
  <c r="U20" i="12" s="1"/>
  <c r="AA20" i="12"/>
  <c r="F22" i="12"/>
  <c r="X22" i="12"/>
  <c r="Z15" i="12"/>
  <c r="W12" i="12"/>
  <c r="AA19" i="12"/>
  <c r="Z77" i="12"/>
  <c r="V79" i="12"/>
  <c r="W57" i="12"/>
  <c r="Z4" i="12"/>
  <c r="Z28" i="12"/>
  <c r="Z31" i="12" s="1"/>
  <c r="T29" i="12"/>
  <c r="U29" i="12" s="1"/>
  <c r="T34" i="12"/>
  <c r="U34" i="12" s="1"/>
  <c r="Z42" i="12"/>
  <c r="T43" i="12"/>
  <c r="U43" i="12" s="1"/>
  <c r="T50" i="12"/>
  <c r="U50" i="12" s="1"/>
  <c r="T52" i="12"/>
  <c r="U52" i="12" s="1"/>
  <c r="AA59" i="12"/>
  <c r="Z65" i="12"/>
  <c r="W79" i="12"/>
  <c r="AA29" i="12"/>
  <c r="T44" i="12"/>
  <c r="U44" i="12" s="1"/>
  <c r="P48" i="12"/>
  <c r="Z51" i="12"/>
  <c r="Z55" i="12"/>
  <c r="T59" i="12"/>
  <c r="U59" i="12" s="1"/>
  <c r="Z62" i="12"/>
  <c r="Z67" i="12"/>
  <c r="V68" i="12"/>
  <c r="Z73" i="12"/>
  <c r="AA4" i="12"/>
  <c r="AA33" i="12"/>
  <c r="T36" i="12"/>
  <c r="U36" i="12" s="1"/>
  <c r="T37" i="12"/>
  <c r="U37" i="12" s="1"/>
  <c r="AA42" i="12"/>
  <c r="T71" i="12"/>
  <c r="U71" i="12" s="1"/>
  <c r="Z76" i="12"/>
  <c r="P79" i="12"/>
  <c r="Z14" i="12"/>
  <c r="AA28" i="12"/>
  <c r="T33" i="12"/>
  <c r="U33" i="12" s="1"/>
  <c r="T38" i="12"/>
  <c r="U38" i="12" s="1"/>
  <c r="Z50" i="12"/>
  <c r="T70" i="12"/>
  <c r="U70" i="12" s="1"/>
</calcChain>
</file>

<file path=xl/sharedStrings.xml><?xml version="1.0" encoding="utf-8"?>
<sst xmlns="http://schemas.openxmlformats.org/spreadsheetml/2006/main" count="1570" uniqueCount="435">
  <si>
    <t xml:space="preserve">EÜ İnşaat Mühendisliği Bölümü </t>
  </si>
  <si>
    <t>Pazartesi</t>
  </si>
  <si>
    <t>Salı</t>
  </si>
  <si>
    <t>Çarşamba</t>
  </si>
  <si>
    <t>Perşembe</t>
  </si>
  <si>
    <t>Cuma</t>
  </si>
  <si>
    <t>1. SINIF</t>
  </si>
  <si>
    <t>8:30-9:15</t>
  </si>
  <si>
    <t>9:30-10:15</t>
  </si>
  <si>
    <t xml:space="preserve"> Yapı Elemanlari (A) (204) </t>
  </si>
  <si>
    <t xml:space="preserve">Yapı Elemanları (B) (204) </t>
  </si>
  <si>
    <t>10:30-11:15</t>
  </si>
  <si>
    <t>11:30-12:15</t>
  </si>
  <si>
    <t>13:15-14:00</t>
  </si>
  <si>
    <t>14:15-15:00</t>
  </si>
  <si>
    <t>15:15-16:00</t>
  </si>
  <si>
    <t>16:15-17:00</t>
  </si>
  <si>
    <t>17:15-18:00</t>
  </si>
  <si>
    <t>2. SINIF</t>
  </si>
  <si>
    <t>Con. Project Mgmt (204)</t>
  </si>
  <si>
    <t>4. SINIF</t>
  </si>
  <si>
    <t>Structural Dynamics (104)</t>
  </si>
  <si>
    <t>Bitirme Projesi</t>
  </si>
  <si>
    <t>Türk Dili II (104)</t>
  </si>
  <si>
    <t>Atatürk İlk. İnk. Tar. II (104)</t>
  </si>
  <si>
    <t>3. SINIF</t>
  </si>
  <si>
    <t>Kabuklar Teorisi</t>
  </si>
  <si>
    <t>Zemin Dinamiği</t>
  </si>
  <si>
    <t>Çevre Geotekniği</t>
  </si>
  <si>
    <t>Geosentetiklerle Tasarım</t>
  </si>
  <si>
    <t>Asfalt Kaplama Tasarımı</t>
  </si>
  <si>
    <t>D101</t>
  </si>
  <si>
    <t>D102</t>
  </si>
  <si>
    <t>D104</t>
  </si>
  <si>
    <t>D109</t>
  </si>
  <si>
    <t>D201</t>
  </si>
  <si>
    <t>D202</t>
  </si>
  <si>
    <t>D204</t>
  </si>
  <si>
    <t>D209</t>
  </si>
  <si>
    <t>D226</t>
  </si>
  <si>
    <t>D301</t>
  </si>
  <si>
    <t>D302</t>
  </si>
  <si>
    <t>D309</t>
  </si>
  <si>
    <t>D326</t>
  </si>
  <si>
    <t>D328</t>
  </si>
  <si>
    <t>Türk D. II</t>
  </si>
  <si>
    <t>Atatürk İlk. İnk. Tar. II</t>
  </si>
  <si>
    <t>Structural Dynamics</t>
  </si>
  <si>
    <t>Fizik II A</t>
  </si>
  <si>
    <t>Fizik II B</t>
  </si>
  <si>
    <t>Kimya II A</t>
  </si>
  <si>
    <t>Kimya II B</t>
  </si>
  <si>
    <t>Betonarme I</t>
  </si>
  <si>
    <t>Baraj Planlama ve Tasarımı II (328)</t>
  </si>
  <si>
    <t>Yapı Hasarlarında Malz. Kus. ve Onarım İlk. (202)</t>
  </si>
  <si>
    <t>Biriktirme Hazne. Tas. &amp; İşl. (326)</t>
  </si>
  <si>
    <t>Zemin Dinamiği (101)</t>
  </si>
  <si>
    <t>Dimensional Stability of Conc. (209)</t>
  </si>
  <si>
    <t>Asfalt Kaplama Tasarımı (326)</t>
  </si>
  <si>
    <t>Otoyolların Geometrik Plan. (302)</t>
  </si>
  <si>
    <t>Öğretim Üyesi</t>
  </si>
  <si>
    <t>Kabuklar Teorisi (302)</t>
  </si>
  <si>
    <t>Betonarme Binaların Onarım ve Güçlendirilmesi (328)</t>
  </si>
  <si>
    <t>Prof. Dr. PERVİZ AHMEDZADE</t>
  </si>
  <si>
    <t>Biriktirme Haznelerinin Tasarımı ve İşletilmesi</t>
  </si>
  <si>
    <t>Doç. Dr. CAHİT YERDELEN</t>
  </si>
  <si>
    <t>Baraj Planlama ve Tasarımı II</t>
  </si>
  <si>
    <t>Doç. Dr. ÖMER LEVEND AŞIKOĞLU</t>
  </si>
  <si>
    <t>Otoyolların Geometrik Planlaması</t>
  </si>
  <si>
    <t>Yapısal Kontrol Sistemleri</t>
  </si>
  <si>
    <t>Project Management in Construction Industry</t>
  </si>
  <si>
    <t>Ders Kodu</t>
  </si>
  <si>
    <t>Ders Adı</t>
  </si>
  <si>
    <t>Doç. Dr. TUĞBA ESKİŞAR TEFÇİ</t>
  </si>
  <si>
    <t>Prof. Dr. SELİM ALTUN</t>
  </si>
  <si>
    <t>T</t>
  </si>
  <si>
    <t>U</t>
  </si>
  <si>
    <t>L</t>
  </si>
  <si>
    <t>Doç. Dr. AYHAN NUHOĞLU</t>
  </si>
  <si>
    <t>Durability of Concrete</t>
  </si>
  <si>
    <t>Yapı Hasarlarında Malzeme Kusurları ve Onarım İlkeleri</t>
  </si>
  <si>
    <t>Dimensional Stability of Concrete</t>
  </si>
  <si>
    <t>Prof. Dr. KAMBİZ RAMYAR</t>
  </si>
  <si>
    <t>Prof. Dr. ŞEMSİ YAZICI</t>
  </si>
  <si>
    <t>Matlab ile Uygulamalı Sayısal Çözümleme</t>
  </si>
  <si>
    <t>Betonarme Binaların Onarım ve Güçlendirilmesi</t>
  </si>
  <si>
    <t>Doç. Dr. EMRE ERCAN</t>
  </si>
  <si>
    <t>TÜRK DİLİ II</t>
  </si>
  <si>
    <t>ATATÜRK İLKELERİ VE İNKILAP TARİHİ II</t>
  </si>
  <si>
    <t>MATEMATİK-II</t>
  </si>
  <si>
    <t>YAPI ELEMANLARI</t>
  </si>
  <si>
    <t>Doç. Dr. GÜLBEN ÇALIŞ</t>
  </si>
  <si>
    <t>ENGINEERING MECHANICS</t>
  </si>
  <si>
    <t>KİMYA</t>
  </si>
  <si>
    <t>AKIŞKANLAR MEKANİĞİ</t>
  </si>
  <si>
    <t>MATHEMATICS-IV</t>
  </si>
  <si>
    <t>HYDROLOGY</t>
  </si>
  <si>
    <t>MUKAVEMET-II</t>
  </si>
  <si>
    <t>TOPOĞRAFYA</t>
  </si>
  <si>
    <t>MATERIALS OF CONSTRUCTION</t>
  </si>
  <si>
    <t>YAPI STATİĞİ-II</t>
  </si>
  <si>
    <t>SOIL MECHANICS-II</t>
  </si>
  <si>
    <t>KARAYOLU TASARIMI</t>
  </si>
  <si>
    <t>BETONARME I</t>
  </si>
  <si>
    <t>CONSTRUCTION PROJECT MANAGEMENT</t>
  </si>
  <si>
    <t>YAPILARDA TAŞIYICI SİSTEMLER</t>
  </si>
  <si>
    <t>SU YAPILARI</t>
  </si>
  <si>
    <t>ÖNGERİLMELİ BETONARME YAPILAR</t>
  </si>
  <si>
    <t>BETON MİNERAL KATKILARI</t>
  </si>
  <si>
    <t>ZEMİN İYİLEŞTİRME YÖNTEMLERİ</t>
  </si>
  <si>
    <t>FOUNDATION ENGINEERING-II</t>
  </si>
  <si>
    <t>OCCUPATIONAL SAFETY AND HEALTH II</t>
  </si>
  <si>
    <t>STRUCTURAL DYNAMICS</t>
  </si>
  <si>
    <t>MÜHENDİSLİK TASARIMI</t>
  </si>
  <si>
    <t>STEEL STRUCTURE DESIGN</t>
  </si>
  <si>
    <t>YAPI MAKİNALARI</t>
  </si>
  <si>
    <t>YOL ESNEK ÜST YAPISI</t>
  </si>
  <si>
    <t>Dr. Öğretim Üyesi TAYLAN GÜNAY</t>
  </si>
  <si>
    <t>Prof. Dr. GÖZDE İNAN SEZER</t>
  </si>
  <si>
    <t>Dr. Öğretim Üyesi DUYGU ÖZTÜRK</t>
  </si>
  <si>
    <t>Doç. Dr. YALÇIN ALVER</t>
  </si>
  <si>
    <t>FİZİK-II</t>
  </si>
  <si>
    <t>TOPLUMA HİZMET UYGULAMALARI</t>
  </si>
  <si>
    <t>DEPREME DAYANIKLI TASARIM</t>
  </si>
  <si>
    <t>İNŞAAT MÜHENDİSLİĞİ İÇİN YALITIM MALZEMELERİ</t>
  </si>
  <si>
    <t>TRAFİK MÜHENDİSLİĞİ</t>
  </si>
  <si>
    <t>Ulaşım Planlaması</t>
  </si>
  <si>
    <t>Ulaştırma Modelleri</t>
  </si>
  <si>
    <t>Akıllı Ulaşım Sistemleri</t>
  </si>
  <si>
    <t>EÜ İNŞAAT MÜHENDİSLİĞİ BÖLÜMÜ 2020-2021 BAHAR YARIYILI DERSLİK LİSTESİ</t>
  </si>
  <si>
    <t>Ulaşım Planlaması (328)</t>
  </si>
  <si>
    <t>Top. Hizmet. Uyg.</t>
  </si>
  <si>
    <t>Üniversite Seçmeli Ders</t>
  </si>
  <si>
    <t>Dersin Adı</t>
  </si>
  <si>
    <t>Dersin Grubu</t>
  </si>
  <si>
    <t xml:space="preserve">Öğretim Üyesinin Adı ve Soyadı </t>
  </si>
  <si>
    <t>Saat</t>
  </si>
  <si>
    <t>Prof. Dr. NİNEL ALVER</t>
  </si>
  <si>
    <t>Prof. Dr. BENGİ ARISOY</t>
  </si>
  <si>
    <t>Prof. Dr. ALPER SEZER</t>
  </si>
  <si>
    <t>Doç. Dr. SELİM BARADAN</t>
  </si>
  <si>
    <t>YAPI MALZEMESİ OLARAK AHŞAP</t>
  </si>
  <si>
    <t xml:space="preserve"> Saat/Hafta</t>
  </si>
  <si>
    <t>Toplam Ders Saati</t>
  </si>
  <si>
    <t>AKTS Kredisi</t>
  </si>
  <si>
    <t>Dersin Türü (Seçmeli/ Zorunlu)</t>
  </si>
  <si>
    <t>Uzaktan Eğitim ile verilecek dersler (*)</t>
  </si>
  <si>
    <t>Dönemlik toplam ders saati</t>
  </si>
  <si>
    <t>Uzaktan verilebilecek maksimum ders saati</t>
  </si>
  <si>
    <t>Uzaktan teorik</t>
  </si>
  <si>
    <t>Yüzyüze teorik</t>
  </si>
  <si>
    <t xml:space="preserve">Yüzyüze Uygulama </t>
  </si>
  <si>
    <t>Yüzyüze laboratuvar</t>
  </si>
  <si>
    <t>Uzaktan verilecek toplam ders saati</t>
  </si>
  <si>
    <t>Uzaktan teorik dersin toplam ders saat sayısına oranı (max % 40)</t>
  </si>
  <si>
    <t>Yıl 1 / Yarıyıl 1</t>
  </si>
  <si>
    <t>506001012006</t>
  </si>
  <si>
    <t>Türk Dili I</t>
  </si>
  <si>
    <t>Zorunlu</t>
  </si>
  <si>
    <t>506001022006</t>
  </si>
  <si>
    <t>Atatürk İlk. ve İnkılap Tarihi I</t>
  </si>
  <si>
    <t>506001042016</t>
  </si>
  <si>
    <t>Calculus I</t>
  </si>
  <si>
    <t>506001052014</t>
  </si>
  <si>
    <t>Teknik Resim ve Tasarı Geometri</t>
  </si>
  <si>
    <t>506001172014</t>
  </si>
  <si>
    <t>Fizik I</t>
  </si>
  <si>
    <t>506001222014</t>
  </si>
  <si>
    <t>Computer</t>
  </si>
  <si>
    <t>Kariyer Planlama</t>
  </si>
  <si>
    <t>*</t>
  </si>
  <si>
    <t>506001252004</t>
  </si>
  <si>
    <r>
      <t xml:space="preserve">Staj I </t>
    </r>
    <r>
      <rPr>
        <vertAlign val="superscript"/>
        <sz val="12"/>
        <rFont val="Calibri"/>
        <family val="2"/>
        <charset val="162"/>
        <scheme val="minor"/>
      </rPr>
      <t>(1)(Yıllık)</t>
    </r>
  </si>
  <si>
    <t>-</t>
  </si>
  <si>
    <t>TOPLAM</t>
  </si>
  <si>
    <t>Yıl 1 /  Yarıyıl 2</t>
  </si>
  <si>
    <t>506000922006</t>
  </si>
  <si>
    <t>Türk Dili II</t>
  </si>
  <si>
    <t>Türk Dili II*</t>
  </si>
  <si>
    <t>506000942006</t>
  </si>
  <si>
    <t>Atatürk İlk. ve İnkılap Tarihi II</t>
  </si>
  <si>
    <t>Atatürk İlk. ve İnkılap Tarihi II*</t>
  </si>
  <si>
    <t>506001102014</t>
  </si>
  <si>
    <t>Matematik II</t>
  </si>
  <si>
    <t>506001112017</t>
  </si>
  <si>
    <t>Fizik II</t>
  </si>
  <si>
    <t>506001212014</t>
  </si>
  <si>
    <t>Yapı Elemanları</t>
  </si>
  <si>
    <t>506001282014</t>
  </si>
  <si>
    <t>Engineering Mechanics</t>
  </si>
  <si>
    <t>Engineering Mechanics*</t>
  </si>
  <si>
    <t>506001302017</t>
  </si>
  <si>
    <t>Kimya</t>
  </si>
  <si>
    <t>Yıl 2 / Yarıyıl 1</t>
  </si>
  <si>
    <t>Yıl 2 / Yarıyıl 3</t>
  </si>
  <si>
    <t>506002012014</t>
  </si>
  <si>
    <t>Matematik III</t>
  </si>
  <si>
    <t>506002032017</t>
  </si>
  <si>
    <t>Mukavemet I</t>
  </si>
  <si>
    <t>506002162014</t>
  </si>
  <si>
    <t>Statistics</t>
  </si>
  <si>
    <t>506002192004</t>
  </si>
  <si>
    <t>Malzeme Bilimi</t>
  </si>
  <si>
    <t>506002052014</t>
  </si>
  <si>
    <t>Engineering Geology</t>
  </si>
  <si>
    <t>GRE401</t>
  </si>
  <si>
    <t>Girişimcilik ve Etik</t>
  </si>
  <si>
    <t>506002212004</t>
  </si>
  <si>
    <r>
      <t xml:space="preserve">Staj II </t>
    </r>
    <r>
      <rPr>
        <vertAlign val="superscript"/>
        <sz val="12"/>
        <rFont val="Calibri"/>
        <family val="2"/>
        <charset val="162"/>
        <scheme val="minor"/>
      </rPr>
      <t>(1)</t>
    </r>
  </si>
  <si>
    <t>Yıl 2 / Yarıyıl 2</t>
  </si>
  <si>
    <t>506002092014</t>
  </si>
  <si>
    <t>Mathematics IV</t>
  </si>
  <si>
    <t>506002112014</t>
  </si>
  <si>
    <t>Mukavemet II</t>
  </si>
  <si>
    <t>506002132017</t>
  </si>
  <si>
    <t>Topoğrafya</t>
  </si>
  <si>
    <t>506002022014</t>
  </si>
  <si>
    <t>Akışkanlar Mekaniği</t>
  </si>
  <si>
    <t>506002202014</t>
  </si>
  <si>
    <t>Materials of Construction</t>
  </si>
  <si>
    <t>506002272014</t>
  </si>
  <si>
    <t>Topluma Hizmet Uygulamaları</t>
  </si>
  <si>
    <t>Yıl 3 / Yarıyıl 1</t>
  </si>
  <si>
    <t>Yıl 3 / Yarıyıl 5</t>
  </si>
  <si>
    <t>506003012017</t>
  </si>
  <si>
    <t>Yapı Statiği I</t>
  </si>
  <si>
    <t>506003042010</t>
  </si>
  <si>
    <t>Soil Mechanics I</t>
  </si>
  <si>
    <t>506003052009</t>
  </si>
  <si>
    <t xml:space="preserve">Karayolu Mühendisliği </t>
  </si>
  <si>
    <t>506003332017</t>
  </si>
  <si>
    <t>Concrete Technology</t>
  </si>
  <si>
    <t>506002152014</t>
  </si>
  <si>
    <t>Hidrolik</t>
  </si>
  <si>
    <t>Üniversite Seçmeli Ders I</t>
  </si>
  <si>
    <t>Yıl 3 / Yarıyıl 2</t>
  </si>
  <si>
    <t>506003072017</t>
  </si>
  <si>
    <t>Yapı Statiği II</t>
  </si>
  <si>
    <t>506003102017</t>
  </si>
  <si>
    <t>Soil Mechanics II</t>
  </si>
  <si>
    <t>506003112014</t>
  </si>
  <si>
    <t>Karayolu Tasarımı</t>
  </si>
  <si>
    <t>506003682014</t>
  </si>
  <si>
    <t>Construction Project Management</t>
  </si>
  <si>
    <t>506003542009</t>
  </si>
  <si>
    <t>506002102014</t>
  </si>
  <si>
    <t>Hydrology</t>
  </si>
  <si>
    <t>Üniversite Seçmeli Ders II</t>
  </si>
  <si>
    <t>Yıl 4 / Yarıyıl 1</t>
  </si>
  <si>
    <t>Yıl 4 / Yarıyıl 7</t>
  </si>
  <si>
    <t>506004002018</t>
  </si>
  <si>
    <r>
      <t xml:space="preserve">Bitirme Tezi </t>
    </r>
    <r>
      <rPr>
        <vertAlign val="superscript"/>
        <sz val="12"/>
        <rFont val="Calibri"/>
        <family val="2"/>
        <charset val="162"/>
        <scheme val="minor"/>
      </rPr>
      <t>(4)(Yıllık)</t>
    </r>
  </si>
  <si>
    <t>506008472010</t>
  </si>
  <si>
    <r>
      <t xml:space="preserve">Bitirme Tezi </t>
    </r>
    <r>
      <rPr>
        <vertAlign val="superscript"/>
        <sz val="12"/>
        <rFont val="Calibri"/>
        <family val="2"/>
        <charset val="162"/>
        <scheme val="minor"/>
      </rPr>
      <t>(3) (4)</t>
    </r>
  </si>
  <si>
    <t>506004022017</t>
  </si>
  <si>
    <t>Steel Structures</t>
  </si>
  <si>
    <t>506004032017</t>
  </si>
  <si>
    <t>Temel Mühendisliği I</t>
  </si>
  <si>
    <t>506004072018</t>
  </si>
  <si>
    <t>Yapı İşletmesi</t>
  </si>
  <si>
    <t>506004832017</t>
  </si>
  <si>
    <t>Betonarme II</t>
  </si>
  <si>
    <t>506004952015</t>
  </si>
  <si>
    <t>İş Sağlığı ve Güvenliği</t>
  </si>
  <si>
    <t>İNŞ.TEK.SEÇ/003/7.YY</t>
  </si>
  <si>
    <r>
      <t xml:space="preserve">Teknik Seçmeli-III </t>
    </r>
    <r>
      <rPr>
        <vertAlign val="superscript"/>
        <sz val="12"/>
        <rFont val="Calibri"/>
        <family val="2"/>
        <charset val="162"/>
        <scheme val="minor"/>
      </rPr>
      <t>(Ders 1)</t>
    </r>
  </si>
  <si>
    <t>Seçmeli</t>
  </si>
  <si>
    <r>
      <t xml:space="preserve">Teknik Seçmeli-III </t>
    </r>
    <r>
      <rPr>
        <vertAlign val="superscript"/>
        <sz val="12"/>
        <rFont val="Calibri"/>
        <family val="2"/>
        <charset val="162"/>
        <scheme val="minor"/>
      </rPr>
      <t>(Ders 2)</t>
    </r>
  </si>
  <si>
    <t>Yıl 4 / Yarıyıl 2</t>
  </si>
  <si>
    <t>Yıl 4 / Yarıyıl 8</t>
  </si>
  <si>
    <t>506008002010</t>
  </si>
  <si>
    <t>506004782017</t>
  </si>
  <si>
    <t>Occupational Safety and Health II</t>
  </si>
  <si>
    <t>506004802014</t>
  </si>
  <si>
    <t>506004882016</t>
  </si>
  <si>
    <t>Mühendislik Tasarımı</t>
  </si>
  <si>
    <t>İNŞ.TEK.SEÇ/004/8.YY</t>
  </si>
  <si>
    <r>
      <t>Teknik Seçmeli-IV</t>
    </r>
    <r>
      <rPr>
        <vertAlign val="superscript"/>
        <sz val="12"/>
        <rFont val="Calibri"/>
        <family val="2"/>
        <charset val="162"/>
        <scheme val="minor"/>
      </rPr>
      <t>(Ders 1)</t>
    </r>
  </si>
  <si>
    <r>
      <t>Teknik Seçmeli-IV</t>
    </r>
    <r>
      <rPr>
        <vertAlign val="superscript"/>
        <sz val="12"/>
        <rFont val="Calibri"/>
        <family val="2"/>
        <charset val="162"/>
        <scheme val="minor"/>
      </rPr>
      <t>(Ders 2)</t>
    </r>
  </si>
  <si>
    <r>
      <t>Teknik Seçmeli-IV</t>
    </r>
    <r>
      <rPr>
        <vertAlign val="superscript"/>
        <sz val="12"/>
        <rFont val="Calibri"/>
        <family val="2"/>
        <charset val="162"/>
        <scheme val="minor"/>
      </rPr>
      <t>(Ders 3)</t>
    </r>
  </si>
  <si>
    <r>
      <t>Teknik Seçmeli-IV</t>
    </r>
    <r>
      <rPr>
        <vertAlign val="superscript"/>
        <sz val="12"/>
        <rFont val="Calibri"/>
        <family val="2"/>
        <charset val="162"/>
        <scheme val="minor"/>
      </rPr>
      <t>(Ders 4)</t>
    </r>
  </si>
  <si>
    <t>Akışkanlar Mekaniği*</t>
  </si>
  <si>
    <t>Topluma Hizmet Uygulamaları*</t>
  </si>
  <si>
    <t>Yapı Statiği II*</t>
  </si>
  <si>
    <t>Soil Mechanics II*</t>
  </si>
  <si>
    <t>Construction Project Management*</t>
  </si>
  <si>
    <t>Hydrology*</t>
  </si>
  <si>
    <t>Üniversite Seçmeli Ders II*</t>
  </si>
  <si>
    <t>Occupational Safety and Health II*</t>
  </si>
  <si>
    <t>Structural Dynamics*</t>
  </si>
  <si>
    <t>Dr. SENA TAYFUR</t>
  </si>
  <si>
    <t>Dr. Öğretim Üyesi ÇAĞLAYAN HIZAL</t>
  </si>
  <si>
    <t>Doç. Dr. EBRU ERİŞ</t>
  </si>
  <si>
    <t>Geoteknik Mühendisliğinde Sonlu Elemanlar Uygulamaları II</t>
  </si>
  <si>
    <t>Performansa Dayalı Sismik Tasarım</t>
  </si>
  <si>
    <t>Dr.Öğretim Üyesi ÇAĞLAYAN HIZAL</t>
  </si>
  <si>
    <t>Dr.Öğretim Üyesi DEVRİM Ş. ERDOĞAN</t>
  </si>
  <si>
    <t>Dr. Öğretim Üyesi DEVRİM Ş. ERDOĞAN</t>
  </si>
  <si>
    <t>SEÇMELİ DERSLER</t>
  </si>
  <si>
    <t>EÜ İnşaat Mühendisliği Bölümü 2021/2022 Bahar Yarıyılı Lisansüstü Ders Veren Öğretim Üyeleri</t>
  </si>
  <si>
    <t>2021-2022 EĞİTİM - ÖĞRETİM YILI BAHAR YARIYILINDA HAFTALIK DERS PROGRAMINA
GÖRE İNŞAAT MÜHENDİSLİĞİ BÖLÜMÜNDE DERS VEREN ÖĞRETİM ÜYELERİNİ GÖSTERİR LİSTEDİR. (TABLO-1)</t>
  </si>
  <si>
    <t>Prof. Dr. Perviz AHMEDZADE</t>
  </si>
  <si>
    <t>2021/2022 Bahar Yarıyılı Lisans Ders Programı</t>
  </si>
  <si>
    <t>Steel St. Des. (301)</t>
  </si>
  <si>
    <t>Project Management in Construction Industry (İnşaat Sektöründe Proje Yönetimi) (326)</t>
  </si>
  <si>
    <t>Topoğrafya (A) (109)</t>
  </si>
  <si>
    <t>Topoğrafya (B) (109)</t>
  </si>
  <si>
    <t>Occup. Safety &amp; Health (104)</t>
  </si>
  <si>
    <t>2021/2022 Bahar Yarıyılı Lisansüstü Ders Programı</t>
  </si>
  <si>
    <t>Mat II A</t>
  </si>
  <si>
    <t>Mat II B</t>
  </si>
  <si>
    <t>Mukv. II A (NA)</t>
  </si>
  <si>
    <t>Mukv. II B (ST)</t>
  </si>
  <si>
    <t>Matematik IV A (DŞE)</t>
  </si>
  <si>
    <t>Yapı Malz. Ahşap (ŞY)</t>
  </si>
  <si>
    <t>Betonarme I B (ÇH)</t>
  </si>
  <si>
    <t>Betonarme I A (EmE)</t>
  </si>
  <si>
    <t>Performansa Dayalı Sismik Tasarım (ÇH)</t>
  </si>
  <si>
    <t>Dep. Dayanıklı Tasarım (DÖ)</t>
  </si>
  <si>
    <t>Y.Statiği II A (AH)</t>
  </si>
  <si>
    <t>Su Yapıları (CY)</t>
  </si>
  <si>
    <t>Öng. Beton. Y. (BA)</t>
  </si>
  <si>
    <t>Project Man. in Construction Industry (SB)</t>
  </si>
  <si>
    <t>Baraj Planlama ve Tas. II (ÖLA)</t>
  </si>
  <si>
    <t>Y. Elemanl. A (GÇ)</t>
  </si>
  <si>
    <t>Akışkanlar Mek. (104)</t>
  </si>
  <si>
    <t>Akış. Mek. (CY)</t>
  </si>
  <si>
    <t>Topoğr. A (TG)</t>
  </si>
  <si>
    <t>Soil Mechanics II (A, B)  (101, 309)</t>
  </si>
  <si>
    <t>Matematik II (A, B) (204, 209)</t>
  </si>
  <si>
    <t>Betonarme I (A, B) (204, 209)</t>
  </si>
  <si>
    <t>Kimya Lab (A, B)</t>
  </si>
  <si>
    <t>Matematik IV (A) (104)</t>
  </si>
  <si>
    <t>Matematik IV (B) (104)</t>
  </si>
  <si>
    <t>Soil Mec. II A (SA)</t>
  </si>
  <si>
    <t>Soil Mec. II B (AS)</t>
  </si>
  <si>
    <t>Con. Project Mgmt (GÇ)</t>
  </si>
  <si>
    <t>Yapı. Taş. S (AN)</t>
  </si>
  <si>
    <t>İnş. Müh. İçin Yalıtım Malz. (ÖAÇ)</t>
  </si>
  <si>
    <t>Zemin İyileştirme Y. (TET)</t>
  </si>
  <si>
    <t>Trafk Müh. (YA)</t>
  </si>
  <si>
    <t>Dimensional Stability of Conc. (KR)</t>
  </si>
  <si>
    <t xml:space="preserve">Katı Mekaniği (NA) </t>
  </si>
  <si>
    <t>Ulaştırma modelleri (YA)</t>
  </si>
  <si>
    <t>Ulaştırma Modelleri (328)</t>
  </si>
  <si>
    <t>Beton. Bina. Onarım ve Güç.(BA)</t>
  </si>
  <si>
    <t>Biriktirme Hazne. Tas. &amp; İşl. (CY)</t>
  </si>
  <si>
    <t>Kabuklar Teorisi (AN)</t>
  </si>
  <si>
    <t>Y. Elemanl. B (GÇ)</t>
  </si>
  <si>
    <t>Eng. Mech. A (NA)</t>
  </si>
  <si>
    <t>Eng. Mech. B (ST)</t>
  </si>
  <si>
    <t>Mat.of Cons. (A) (209)</t>
  </si>
  <si>
    <t>Mat.of Cons. A (KR)</t>
  </si>
  <si>
    <t>Mat.of Cons. B (CY)</t>
  </si>
  <si>
    <t>Structural Dynamics (BA)</t>
  </si>
  <si>
    <t>Betonda Min Kat. (GİS)</t>
  </si>
  <si>
    <t>Yapı Mak. (GÇ)</t>
  </si>
  <si>
    <t>Geosentetiklerle Tasarım (TET)</t>
  </si>
  <si>
    <t>Otoyolların Geometrik Plan.(PA)</t>
  </si>
  <si>
    <t>Geosentetiklerle Tasarım (226)</t>
  </si>
  <si>
    <t>Zemin Dinamiği (SA)</t>
  </si>
  <si>
    <t>Asfalt Kaplama Tasarımı (PA)</t>
  </si>
  <si>
    <t>Çevre Geotekniği (AS)</t>
  </si>
  <si>
    <t>Yapı Hasarl. Malz. Kus. ve Onarım İlk. (ŞY)</t>
  </si>
  <si>
    <t>Karayolu Tas. A (TG)</t>
  </si>
  <si>
    <t>Hydrology (B) (EbE)</t>
  </si>
  <si>
    <t>Occupational H&amp;S (SB)</t>
  </si>
  <si>
    <t>Yol Esnek Üst Yapısı (PA)</t>
  </si>
  <si>
    <t>Foundation Eng. (TET)</t>
  </si>
  <si>
    <t>Akilli Ulaşım sistemleri (YA)</t>
  </si>
  <si>
    <t>Durability of Conc. (KR)</t>
  </si>
  <si>
    <t>Geo. Müh. Sonlu Elem. Uyg. II (DŞE)</t>
  </si>
  <si>
    <t>Geoteknik Mühendisliğinde Sonlu Elemanlar Uygulamaları II (226)</t>
  </si>
  <si>
    <t>Matlab ile Uyg. Sayısal Çöz. (ÇH)</t>
  </si>
  <si>
    <t>Ulaşım Planlaması (YA)</t>
  </si>
  <si>
    <t>Yapısal Kontrol Sis. (EmE)</t>
  </si>
  <si>
    <t>Matematik IV B (DŞE)</t>
  </si>
  <si>
    <t>Topoğr. B (TG)</t>
  </si>
  <si>
    <t>Hydrology (A) (ÖLA)</t>
  </si>
  <si>
    <t>Y.Statiği II B (DÖ)</t>
  </si>
  <si>
    <t>Steel St. Des. (EmE)</t>
  </si>
  <si>
    <t>Yapısal Kontrol Sis. (326)</t>
  </si>
  <si>
    <t>Durability of Conc. (209)</t>
  </si>
  <si>
    <t>Mukavemet II (A, B) (104, 309)</t>
  </si>
  <si>
    <t>Mukavemet II A, B (104, 309)</t>
  </si>
  <si>
    <t>Engineering Mech. (A, B) (104, 109)</t>
  </si>
  <si>
    <t>Müh.Tas. A (AS)</t>
  </si>
  <si>
    <t>Müh.Tas. B (ÇH)</t>
  </si>
  <si>
    <t>Çevre Geotekniği (101)</t>
  </si>
  <si>
    <t>Performansa Dayalı Sismik Tasarım (326)</t>
  </si>
  <si>
    <t xml:space="preserve">Prof. Dr. KAMBİZ RAMYAR </t>
  </si>
  <si>
    <t>Dr. CİHAT YÜKSEL</t>
  </si>
  <si>
    <t>Prof. Dr. ÖZGE ANDİÇ ÇAKIR</t>
  </si>
  <si>
    <t>E.Ü. İnşaat Mühendisliği Anabilim Dalı</t>
  </si>
  <si>
    <t>Dep. Day. Tasarım (301) / Su Yapıları (302)</t>
  </si>
  <si>
    <r>
      <t xml:space="preserve">Karayolu Tas. (B) (204) / </t>
    </r>
    <r>
      <rPr>
        <sz val="10"/>
        <color rgb="FFFF0000"/>
        <rFont val="Calibri"/>
        <family val="2"/>
        <charset val="162"/>
        <scheme val="minor"/>
      </rPr>
      <t>Hydrology (A) (109)</t>
    </r>
    <r>
      <rPr>
        <sz val="10"/>
        <rFont val="Calibri"/>
        <family val="2"/>
        <charset val="162"/>
        <scheme val="minor"/>
      </rPr>
      <t xml:space="preserve"> </t>
    </r>
  </si>
  <si>
    <t>Matlab ile Uygulamalı Say ısal Çözümleme (102)</t>
  </si>
  <si>
    <r>
      <t xml:space="preserve">Yol Esnek Üst Y. (301) / </t>
    </r>
    <r>
      <rPr>
        <sz val="9"/>
        <color rgb="FFFF0000"/>
        <rFont val="Calibri"/>
        <family val="2"/>
        <charset val="162"/>
        <scheme val="minor"/>
      </rPr>
      <t xml:space="preserve">Found.Eng.II (302) </t>
    </r>
  </si>
  <si>
    <r>
      <rPr>
        <sz val="9"/>
        <color rgb="FFFF0000"/>
        <rFont val="Calibri"/>
        <family val="2"/>
        <charset val="162"/>
        <scheme val="minor"/>
      </rPr>
      <t>Bet. Min. Katk. (301) /</t>
    </r>
    <r>
      <rPr>
        <sz val="9"/>
        <rFont val="Calibri"/>
        <family val="2"/>
        <charset val="162"/>
        <scheme val="minor"/>
      </rPr>
      <t xml:space="preserve"> </t>
    </r>
    <r>
      <rPr>
        <sz val="9"/>
        <color rgb="FFFF0000"/>
        <rFont val="Calibri"/>
        <family val="2"/>
        <charset val="162"/>
        <scheme val="minor"/>
      </rPr>
      <t>Yapı Mak. (201)</t>
    </r>
  </si>
  <si>
    <r>
      <rPr>
        <sz val="9"/>
        <color rgb="FFFF0000"/>
        <rFont val="Calibri"/>
        <family val="2"/>
        <charset val="162"/>
        <scheme val="minor"/>
      </rPr>
      <t>Önger. Beton. Y. (302) /</t>
    </r>
    <r>
      <rPr>
        <sz val="9"/>
        <rFont val="Calibri"/>
        <family val="2"/>
        <charset val="162"/>
        <scheme val="minor"/>
      </rPr>
      <t xml:space="preserve"> Yapı Malz. Olarak Ahsap (109)</t>
    </r>
  </si>
  <si>
    <t xml:space="preserve"> Zemin İyi.Y. (209) / Trafik Müh. (309) </t>
  </si>
  <si>
    <t>Mat.of Cons. (B) (309)</t>
  </si>
  <si>
    <t>Materials of Cons. (A, B) (209, 309)</t>
  </si>
  <si>
    <r>
      <rPr>
        <sz val="9"/>
        <color rgb="FFFF0000"/>
        <rFont val="Calibri"/>
        <family val="2"/>
        <charset val="162"/>
        <scheme val="minor"/>
      </rPr>
      <t xml:space="preserve"> Yap. Taşıyıcı Sist. (302) /</t>
    </r>
    <r>
      <rPr>
        <sz val="9"/>
        <rFont val="Calibri"/>
        <family val="2"/>
        <charset val="162"/>
        <scheme val="minor"/>
      </rPr>
      <t xml:space="preserve"> İnş. Müh. İçin Yalıtım Malz. (201)</t>
    </r>
  </si>
  <si>
    <t>Doç. Dr. HÜSEYİN ŞİRİN</t>
  </si>
  <si>
    <t>Doç. Dr. AYŞEGÜL ÇAKSU GÜLER</t>
  </si>
  <si>
    <t>Öğr. Gör. Dr. ŞULE SEVİNÇ KİŞİ</t>
  </si>
  <si>
    <t xml:space="preserve">Öğr. Gör. Dr. ÖZLEM ÖZEN </t>
  </si>
  <si>
    <t>Dr. Öğretim Üyesi İPEK ŞAHİN</t>
  </si>
  <si>
    <t>Doç. Dr. YELİZ YILDIRIM</t>
  </si>
  <si>
    <t>Doç. Dr. ESRA EVRİM</t>
  </si>
  <si>
    <t>Y. Statiği II  (B) (309)</t>
  </si>
  <si>
    <t>*Online dersler kırmızı renk ile belirtilmiştir</t>
  </si>
  <si>
    <t>Fizik II Lab (A, B)</t>
  </si>
  <si>
    <t>Mühendislik Tasarımı (A,B) (101, 104)</t>
  </si>
  <si>
    <t>Akilli Ulaşım Sistemleri (201)</t>
  </si>
  <si>
    <t>Solid Mechanics</t>
  </si>
  <si>
    <t>Solid Mechanics (301)</t>
  </si>
  <si>
    <t>Öğr. Gör. ESENGÜL ÖZÜÇELİK</t>
  </si>
  <si>
    <t>Fizik II (A, B) (204, 109)</t>
  </si>
  <si>
    <t>Kimya (A, B) (109, 201)</t>
  </si>
  <si>
    <r>
      <t>Karayolu Tas. (A) (204) /</t>
    </r>
    <r>
      <rPr>
        <sz val="10"/>
        <color rgb="FFFF0000"/>
        <rFont val="Calibri"/>
        <family val="2"/>
        <charset val="162"/>
        <scheme val="minor"/>
      </rPr>
      <t xml:space="preserve"> Hydrology (B) (202)</t>
    </r>
  </si>
  <si>
    <t>Top. Hizmet Uyg. (204, 302, 304)</t>
  </si>
  <si>
    <t>KAYIT ESNASINDA DİKKAT EDİNİZ!</t>
  </si>
  <si>
    <t>Üst Birim</t>
  </si>
  <si>
    <t>Birim</t>
  </si>
  <si>
    <t>Alt Birim</t>
  </si>
  <si>
    <t>Program</t>
  </si>
  <si>
    <t>FBE</t>
  </si>
  <si>
    <t>İnşaat Mühendisliği</t>
  </si>
  <si>
    <t>Tezli Yüksek Lisans Programı</t>
  </si>
  <si>
    <t>Yüksek Lisans Dereceli Doktora</t>
  </si>
  <si>
    <r>
      <rPr>
        <i/>
        <sz val="10"/>
        <color rgb="FFFF0000"/>
        <rFont val="Calibri"/>
        <family val="2"/>
        <charset val="162"/>
        <scheme val="minor"/>
      </rPr>
      <t>Y. Statiği II  (A) (309)</t>
    </r>
    <r>
      <rPr>
        <sz val="10"/>
        <color theme="1"/>
        <rFont val="Calibri"/>
        <family val="2"/>
        <charset val="162"/>
        <scheme val="minor"/>
      </rPr>
      <t xml:space="preserve"> </t>
    </r>
  </si>
  <si>
    <t>**Tamamlama dersleri italik olarak belirtilmiştir.</t>
  </si>
  <si>
    <t>*** Fizik  Lab.ı 2 ders saatidir.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</si>
</sst>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charset val="162"/>
      <scheme val="minor"/>
    </font>
    <font>
      <b/>
      <sz val="26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rgb="FF92D050"/>
      <name val="Calibri"/>
      <family val="2"/>
      <charset val="162"/>
      <scheme val="minor"/>
    </font>
    <font>
      <sz val="10"/>
      <color rgb="FF0070C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8"/>
      <name val="Calibri"/>
      <family val="2"/>
      <scheme val="minor"/>
    </font>
    <font>
      <b/>
      <sz val="11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0"/>
      <name val="Times New Roman"/>
      <family val="1"/>
    </font>
    <font>
      <b/>
      <sz val="18"/>
      <name val="Times New Roman"/>
      <family val="1"/>
      <charset val="162"/>
    </font>
    <font>
      <sz val="12"/>
      <name val="Calibri"/>
      <family val="2"/>
      <charset val="162"/>
      <scheme val="minor"/>
    </font>
    <font>
      <vertAlign val="superscript"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charset val="16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i/>
      <sz val="10"/>
      <color rgb="FFFF0000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7" fillId="0" borderId="0"/>
  </cellStyleXfs>
  <cellXfs count="286">
    <xf numFmtId="0" fontId="0" fillId="0" borderId="0" xfId="0"/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0" xfId="0"/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2" fillId="0" borderId="0" xfId="2" applyFont="1"/>
    <xf numFmtId="0" fontId="17" fillId="0" borderId="0" xfId="2"/>
    <xf numFmtId="0" fontId="8" fillId="0" borderId="13" xfId="2" applyFont="1" applyBorder="1" applyAlignment="1">
      <alignment vertical="center" textRotation="90"/>
    </xf>
    <xf numFmtId="0" fontId="4" fillId="0" borderId="13" xfId="2" applyFont="1" applyBorder="1" applyAlignment="1">
      <alignment vertical="center"/>
    </xf>
    <xf numFmtId="0" fontId="8" fillId="0" borderId="13" xfId="2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2" fillId="0" borderId="0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8" fillId="0" borderId="18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wrapText="1"/>
    </xf>
    <xf numFmtId="0" fontId="16" fillId="0" borderId="20" xfId="0" applyFont="1" applyFill="1" applyBorder="1" applyAlignment="1">
      <alignment wrapText="1"/>
    </xf>
    <xf numFmtId="0" fontId="20" fillId="5" borderId="20" xfId="0" applyFont="1" applyFill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1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9" fontId="27" fillId="7" borderId="19" xfId="0" applyNumberFormat="1" applyFont="1" applyFill="1" applyBorder="1" applyAlignment="1">
      <alignment horizontal="center" vertical="center"/>
    </xf>
    <xf numFmtId="0" fontId="27" fillId="7" borderId="20" xfId="0" applyFont="1" applyFill="1" applyBorder="1" applyAlignment="1">
      <alignment vertical="center"/>
    </xf>
    <xf numFmtId="1" fontId="27" fillId="7" borderId="20" xfId="0" applyNumberFormat="1" applyFont="1" applyFill="1" applyBorder="1" applyAlignment="1">
      <alignment horizontal="center" vertical="center"/>
    </xf>
    <xf numFmtId="0" fontId="27" fillId="7" borderId="20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1" fontId="0" fillId="7" borderId="20" xfId="0" applyNumberFormat="1" applyFill="1" applyBorder="1" applyAlignment="1">
      <alignment horizontal="center"/>
    </xf>
    <xf numFmtId="1" fontId="0" fillId="7" borderId="42" xfId="0" applyNumberFormat="1" applyFill="1" applyBorder="1" applyAlignment="1">
      <alignment horizontal="center"/>
    </xf>
    <xf numFmtId="2" fontId="0" fillId="7" borderId="21" xfId="0" applyNumberFormat="1" applyFill="1" applyBorder="1" applyAlignment="1">
      <alignment horizontal="center"/>
    </xf>
    <xf numFmtId="49" fontId="27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4" borderId="20" xfId="0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1" fontId="0" fillId="4" borderId="42" xfId="0" applyNumberFormat="1" applyFill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27" fillId="0" borderId="20" xfId="0" applyFont="1" applyBorder="1" applyAlignment="1">
      <alignment vertical="center" wrapText="1"/>
    </xf>
    <xf numFmtId="0" fontId="0" fillId="0" borderId="20" xfId="0" applyBorder="1"/>
    <xf numFmtId="49" fontId="27" fillId="3" borderId="19" xfId="0" applyNumberFormat="1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vertical="center"/>
    </xf>
    <xf numFmtId="1" fontId="27" fillId="3" borderId="20" xfId="0" applyNumberFormat="1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1" fontId="0" fillId="3" borderId="42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0" fontId="29" fillId="0" borderId="20" xfId="0" applyFont="1" applyBorder="1" applyAlignment="1">
      <alignment horizontal="center" vertical="center"/>
    </xf>
    <xf numFmtId="1" fontId="30" fillId="0" borderId="20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1" fontId="30" fillId="0" borderId="21" xfId="0" applyNumberFormat="1" applyFont="1" applyBorder="1" applyAlignment="1">
      <alignment horizontal="center" vertical="center" wrapText="1"/>
    </xf>
    <xf numFmtId="49" fontId="27" fillId="8" borderId="20" xfId="0" applyNumberFormat="1" applyFont="1" applyFill="1" applyBorder="1" applyAlignment="1">
      <alignment horizontal="center" vertical="center"/>
    </xf>
    <xf numFmtId="0" fontId="27" fillId="8" borderId="20" xfId="0" applyFont="1" applyFill="1" applyBorder="1" applyAlignment="1">
      <alignment vertical="center"/>
    </xf>
    <xf numFmtId="0" fontId="27" fillId="8" borderId="20" xfId="0" applyFont="1" applyFill="1" applyBorder="1" applyAlignment="1">
      <alignment horizontal="center" vertical="center"/>
    </xf>
    <xf numFmtId="0" fontId="27" fillId="8" borderId="20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/>
    </xf>
    <xf numFmtId="0" fontId="0" fillId="7" borderId="20" xfId="0" applyFill="1" applyBorder="1"/>
    <xf numFmtId="0" fontId="30" fillId="8" borderId="20" xfId="0" applyFont="1" applyFill="1" applyBorder="1" applyAlignment="1">
      <alignment horizontal="center" vertical="center" wrapText="1"/>
    </xf>
    <xf numFmtId="0" fontId="29" fillId="8" borderId="20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2" fontId="30" fillId="0" borderId="21" xfId="0" applyNumberFormat="1" applyFont="1" applyBorder="1" applyAlignment="1">
      <alignment horizontal="center" vertical="center" wrapText="1"/>
    </xf>
    <xf numFmtId="0" fontId="27" fillId="3" borderId="20" xfId="0" applyFont="1" applyFill="1" applyBorder="1" applyAlignment="1">
      <alignment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1" fontId="30" fillId="0" borderId="42" xfId="0" applyNumberFormat="1" applyFont="1" applyBorder="1" applyAlignment="1">
      <alignment horizontal="center" vertical="center" wrapText="1"/>
    </xf>
    <xf numFmtId="49" fontId="27" fillId="3" borderId="19" xfId="0" applyNumberFormat="1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0" fillId="0" borderId="23" xfId="0" applyBorder="1"/>
    <xf numFmtId="0" fontId="0" fillId="0" borderId="23" xfId="0" applyBorder="1" applyAlignment="1">
      <alignment horizontal="center"/>
    </xf>
    <xf numFmtId="1" fontId="30" fillId="0" borderId="23" xfId="0" applyNumberFormat="1" applyFont="1" applyBorder="1" applyAlignment="1">
      <alignment horizontal="center" vertical="center" wrapText="1"/>
    </xf>
    <xf numFmtId="2" fontId="30" fillId="0" borderId="24" xfId="0" applyNumberFormat="1" applyFont="1" applyBorder="1" applyAlignment="1">
      <alignment horizontal="center" vertical="center" wrapText="1"/>
    </xf>
    <xf numFmtId="49" fontId="27" fillId="3" borderId="20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49" fontId="27" fillId="7" borderId="19" xfId="0" applyNumberFormat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2" fontId="30" fillId="0" borderId="20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0" fontId="4" fillId="0" borderId="20" xfId="2" applyFont="1" applyFill="1" applyBorder="1" applyAlignment="1">
      <alignment vertical="center" textRotation="90" wrapText="1"/>
    </xf>
    <xf numFmtId="0" fontId="2" fillId="0" borderId="20" xfId="2" applyFont="1" applyBorder="1"/>
    <xf numFmtId="0" fontId="4" fillId="0" borderId="25" xfId="2" applyFont="1" applyFill="1" applyBorder="1" applyAlignment="1">
      <alignment vertical="center" textRotation="90" wrapText="1"/>
    </xf>
    <xf numFmtId="0" fontId="4" fillId="0" borderId="26" xfId="2" applyFont="1" applyFill="1" applyBorder="1" applyAlignment="1">
      <alignment vertical="center" textRotation="90" wrapText="1"/>
    </xf>
    <xf numFmtId="0" fontId="4" fillId="0" borderId="27" xfId="2" applyFont="1" applyFill="1" applyBorder="1" applyAlignment="1">
      <alignment vertical="center" textRotation="90" wrapText="1"/>
    </xf>
    <xf numFmtId="0" fontId="4" fillId="0" borderId="19" xfId="2" applyFont="1" applyFill="1" applyBorder="1" applyAlignment="1">
      <alignment vertical="center" textRotation="90" wrapText="1"/>
    </xf>
    <xf numFmtId="0" fontId="4" fillId="0" borderId="48" xfId="2" applyFont="1" applyFill="1" applyBorder="1" applyAlignment="1">
      <alignment vertical="center" textRotation="90" wrapText="1"/>
    </xf>
    <xf numFmtId="0" fontId="4" fillId="0" borderId="28" xfId="2" applyFont="1" applyFill="1" applyBorder="1" applyAlignment="1">
      <alignment vertical="center" textRotation="90" wrapText="1"/>
    </xf>
    <xf numFmtId="0" fontId="4" fillId="0" borderId="29" xfId="2" applyFont="1" applyFill="1" applyBorder="1" applyAlignment="1">
      <alignment vertical="center" textRotation="90" wrapText="1"/>
    </xf>
    <xf numFmtId="0" fontId="4" fillId="0" borderId="23" xfId="2" applyFont="1" applyFill="1" applyBorder="1" applyAlignment="1">
      <alignment vertical="center" textRotation="90" wrapText="1"/>
    </xf>
    <xf numFmtId="0" fontId="8" fillId="0" borderId="15" xfId="2" applyFont="1" applyBorder="1" applyAlignment="1">
      <alignment horizontal="center" vertical="center" wrapText="1"/>
    </xf>
    <xf numFmtId="0" fontId="18" fillId="0" borderId="20" xfId="2" applyFont="1" applyFill="1" applyBorder="1" applyAlignment="1">
      <alignment horizontal="center" vertical="center" textRotation="90" wrapText="1"/>
    </xf>
    <xf numFmtId="0" fontId="2" fillId="0" borderId="20" xfId="2" applyFont="1" applyFill="1" applyBorder="1"/>
    <xf numFmtId="0" fontId="2" fillId="0" borderId="20" xfId="2" applyFont="1" applyFill="1" applyBorder="1" applyAlignment="1">
      <alignment horizontal="center"/>
    </xf>
    <xf numFmtId="0" fontId="4" fillId="0" borderId="21" xfId="2" applyFont="1" applyFill="1" applyBorder="1" applyAlignment="1">
      <alignment vertical="center" textRotation="90" wrapText="1"/>
    </xf>
    <xf numFmtId="0" fontId="4" fillId="0" borderId="49" xfId="2" applyFont="1" applyFill="1" applyBorder="1" applyAlignment="1">
      <alignment vertical="center" textRotation="90" wrapText="1"/>
    </xf>
    <xf numFmtId="0" fontId="4" fillId="0" borderId="42" xfId="2" applyFont="1" applyFill="1" applyBorder="1" applyAlignment="1">
      <alignment vertical="center" textRotation="90" wrapText="1"/>
    </xf>
    <xf numFmtId="0" fontId="4" fillId="0" borderId="44" xfId="2" applyFont="1" applyFill="1" applyBorder="1" applyAlignment="1">
      <alignment vertical="center" textRotation="90" wrapText="1"/>
    </xf>
    <xf numFmtId="0" fontId="4" fillId="0" borderId="31" xfId="2" applyFont="1" applyFill="1" applyBorder="1" applyAlignment="1">
      <alignment vertical="center" textRotation="90" wrapText="1"/>
    </xf>
    <xf numFmtId="0" fontId="4" fillId="0" borderId="50" xfId="2" applyFont="1" applyFill="1" applyBorder="1" applyAlignment="1">
      <alignment vertical="center" textRotation="90" wrapText="1"/>
    </xf>
    <xf numFmtId="0" fontId="4" fillId="0" borderId="43" xfId="2" applyFont="1" applyFill="1" applyBorder="1" applyAlignment="1">
      <alignment vertical="center" textRotation="90" wrapText="1"/>
    </xf>
    <xf numFmtId="0" fontId="4" fillId="0" borderId="52" xfId="2" applyFont="1" applyFill="1" applyBorder="1" applyAlignment="1">
      <alignment vertical="center" textRotation="90" wrapText="1"/>
    </xf>
    <xf numFmtId="0" fontId="4" fillId="0" borderId="51" xfId="2" applyFont="1" applyFill="1" applyBorder="1" applyAlignment="1">
      <alignment vertical="center" textRotation="90" wrapText="1"/>
    </xf>
    <xf numFmtId="0" fontId="4" fillId="0" borderId="45" xfId="2" applyFont="1" applyFill="1" applyBorder="1" applyAlignment="1">
      <alignment vertical="center" textRotation="90" wrapText="1"/>
    </xf>
    <xf numFmtId="0" fontId="4" fillId="0" borderId="46" xfId="2" applyFont="1" applyFill="1" applyBorder="1" applyAlignment="1">
      <alignment vertical="center" textRotation="90" wrapText="1"/>
    </xf>
    <xf numFmtId="0" fontId="18" fillId="0" borderId="11" xfId="2" applyFont="1" applyBorder="1" applyAlignment="1">
      <alignment horizontal="center" vertical="center" textRotation="90" wrapText="1"/>
    </xf>
    <xf numFmtId="0" fontId="4" fillId="0" borderId="26" xfId="2" applyFont="1" applyFill="1" applyBorder="1" applyAlignment="1">
      <alignment horizontal="center" vertical="center" textRotation="90" wrapText="1"/>
    </xf>
    <xf numFmtId="0" fontId="4" fillId="0" borderId="28" xfId="2" applyFont="1" applyFill="1" applyBorder="1" applyAlignment="1">
      <alignment horizontal="center" vertical="center" textRotation="90" wrapText="1"/>
    </xf>
    <xf numFmtId="0" fontId="18" fillId="0" borderId="28" xfId="2" applyFont="1" applyFill="1" applyBorder="1" applyAlignment="1">
      <alignment horizontal="center" vertical="center" textRotation="90" wrapText="1"/>
    </xf>
    <xf numFmtId="0" fontId="2" fillId="0" borderId="26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/>
    </xf>
    <xf numFmtId="0" fontId="2" fillId="0" borderId="26" xfId="2" applyFont="1" applyFill="1" applyBorder="1"/>
    <xf numFmtId="0" fontId="4" fillId="0" borderId="53" xfId="0" applyFont="1" applyFill="1" applyBorder="1" applyAlignment="1">
      <alignment horizontal="center"/>
    </xf>
    <xf numFmtId="0" fontId="8" fillId="0" borderId="11" xfId="2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2" fillId="0" borderId="42" xfId="2" applyFont="1" applyFill="1" applyBorder="1" applyAlignment="1">
      <alignment horizontal="center"/>
    </xf>
    <xf numFmtId="1" fontId="33" fillId="0" borderId="20" xfId="0" applyNumberFormat="1" applyFont="1" applyFill="1" applyBorder="1" applyAlignment="1">
      <alignment wrapText="1"/>
    </xf>
    <xf numFmtId="0" fontId="33" fillId="0" borderId="20" xfId="0" applyFont="1" applyFill="1" applyBorder="1" applyAlignment="1">
      <alignment wrapText="1"/>
    </xf>
    <xf numFmtId="1" fontId="33" fillId="0" borderId="20" xfId="0" applyNumberFormat="1" applyFont="1" applyFill="1" applyBorder="1" applyAlignment="1">
      <alignment horizontal="center" wrapText="1"/>
    </xf>
    <xf numFmtId="0" fontId="34" fillId="0" borderId="0" xfId="0" applyFont="1" applyFill="1"/>
    <xf numFmtId="1" fontId="33" fillId="0" borderId="0" xfId="0" applyNumberFormat="1" applyFont="1" applyFill="1" applyBorder="1" applyAlignment="1">
      <alignment wrapText="1"/>
    </xf>
    <xf numFmtId="1" fontId="6" fillId="0" borderId="20" xfId="0" applyNumberFormat="1" applyFont="1" applyFill="1" applyBorder="1" applyAlignment="1">
      <alignment wrapText="1"/>
    </xf>
    <xf numFmtId="0" fontId="35" fillId="0" borderId="0" xfId="0" applyFont="1" applyFill="1" applyBorder="1"/>
    <xf numFmtId="0" fontId="5" fillId="0" borderId="6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40" fillId="0" borderId="0" xfId="0" applyFont="1" applyFill="1" applyBorder="1"/>
    <xf numFmtId="0" fontId="9" fillId="0" borderId="20" xfId="0" applyFont="1" applyFill="1" applyBorder="1" applyAlignment="1">
      <alignment horizontal="left" vertical="center" wrapText="1"/>
    </xf>
    <xf numFmtId="1" fontId="16" fillId="0" borderId="20" xfId="0" applyNumberFormat="1" applyFont="1" applyFill="1" applyBorder="1" applyAlignment="1">
      <alignment horizontal="center" wrapText="1"/>
    </xf>
    <xf numFmtId="0" fontId="0" fillId="0" borderId="0" xfId="0" applyFill="1" applyAlignment="1"/>
    <xf numFmtId="0" fontId="4" fillId="0" borderId="56" xfId="2" applyFont="1" applyFill="1" applyBorder="1" applyAlignment="1">
      <alignment vertical="center" textRotation="90" wrapText="1"/>
    </xf>
    <xf numFmtId="0" fontId="42" fillId="0" borderId="20" xfId="0" applyFont="1" applyBorder="1"/>
    <xf numFmtId="0" fontId="42" fillId="0" borderId="42" xfId="0" applyFont="1" applyBorder="1"/>
    <xf numFmtId="0" fontId="42" fillId="0" borderId="20" xfId="0" applyFont="1" applyFill="1" applyBorder="1"/>
    <xf numFmtId="1" fontId="6" fillId="0" borderId="20" xfId="0" applyNumberFormat="1" applyFont="1" applyFill="1" applyBorder="1"/>
    <xf numFmtId="0" fontId="6" fillId="0" borderId="20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20" xfId="0" applyFont="1" applyBorder="1"/>
    <xf numFmtId="1" fontId="6" fillId="0" borderId="20" xfId="0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2" borderId="35" xfId="2" applyFont="1" applyFill="1" applyBorder="1" applyAlignment="1">
      <alignment horizontal="center" vertical="center" textRotation="90" wrapText="1"/>
    </xf>
    <xf numFmtId="0" fontId="4" fillId="2" borderId="36" xfId="2" applyFont="1" applyFill="1" applyBorder="1" applyAlignment="1">
      <alignment horizontal="center" vertical="center" textRotation="90" wrapText="1"/>
    </xf>
    <xf numFmtId="0" fontId="4" fillId="2" borderId="37" xfId="2" applyFont="1" applyFill="1" applyBorder="1" applyAlignment="1">
      <alignment horizontal="center" vertical="center" textRotation="90" wrapText="1"/>
    </xf>
    <xf numFmtId="0" fontId="4" fillId="0" borderId="35" xfId="2" applyFont="1" applyFill="1" applyBorder="1" applyAlignment="1">
      <alignment horizontal="center" vertical="center" textRotation="90" wrapText="1"/>
    </xf>
    <xf numFmtId="0" fontId="4" fillId="0" borderId="36" xfId="2" applyFont="1" applyFill="1" applyBorder="1" applyAlignment="1">
      <alignment horizontal="center" vertical="center" textRotation="90" wrapText="1"/>
    </xf>
    <xf numFmtId="0" fontId="4" fillId="0" borderId="37" xfId="2" applyFont="1" applyFill="1" applyBorder="1" applyAlignment="1">
      <alignment horizontal="center" vertical="center" textRotation="90" wrapText="1"/>
    </xf>
    <xf numFmtId="0" fontId="4" fillId="2" borderId="40" xfId="2" applyFont="1" applyFill="1" applyBorder="1" applyAlignment="1">
      <alignment horizontal="center" vertical="center" textRotation="90" wrapText="1"/>
    </xf>
    <xf numFmtId="0" fontId="4" fillId="2" borderId="14" xfId="2" applyFont="1" applyFill="1" applyBorder="1" applyAlignment="1">
      <alignment horizontal="center" vertical="center" textRotation="90" wrapText="1"/>
    </xf>
    <xf numFmtId="0" fontId="4" fillId="2" borderId="18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4" fillId="2" borderId="10" xfId="2" applyFont="1" applyFill="1" applyBorder="1" applyAlignment="1">
      <alignment horizontal="center" vertical="center" textRotation="90" wrapText="1"/>
    </xf>
    <xf numFmtId="0" fontId="4" fillId="2" borderId="15" xfId="2" applyFont="1" applyFill="1" applyBorder="1" applyAlignment="1">
      <alignment horizontal="center" vertical="center" textRotation="90" wrapText="1"/>
    </xf>
    <xf numFmtId="0" fontId="4" fillId="0" borderId="13" xfId="2" applyFont="1" applyFill="1" applyBorder="1" applyAlignment="1">
      <alignment horizontal="center" vertical="center" textRotation="90" wrapText="1"/>
    </xf>
    <xf numFmtId="0" fontId="4" fillId="0" borderId="15" xfId="2" applyFont="1" applyFill="1" applyBorder="1" applyAlignment="1">
      <alignment horizontal="center" vertical="center" textRotation="90" wrapText="1"/>
    </xf>
    <xf numFmtId="0" fontId="4" fillId="0" borderId="10" xfId="2" applyFont="1" applyFill="1" applyBorder="1" applyAlignment="1">
      <alignment horizontal="center" vertical="center" textRotation="90" wrapText="1"/>
    </xf>
    <xf numFmtId="0" fontId="8" fillId="0" borderId="10" xfId="2" applyFont="1" applyBorder="1" applyAlignment="1">
      <alignment horizontal="center" vertical="center" textRotation="90"/>
    </xf>
    <xf numFmtId="0" fontId="8" fillId="0" borderId="33" xfId="2" applyFont="1" applyBorder="1" applyAlignment="1">
      <alignment horizontal="center" vertical="center" textRotation="90"/>
    </xf>
    <xf numFmtId="0" fontId="4" fillId="0" borderId="38" xfId="2" applyFont="1" applyFill="1" applyBorder="1" applyAlignment="1">
      <alignment horizontal="center" vertical="center" textRotation="90" wrapText="1"/>
    </xf>
    <xf numFmtId="0" fontId="4" fillId="0" borderId="34" xfId="2" applyFont="1" applyFill="1" applyBorder="1" applyAlignment="1">
      <alignment horizontal="center" vertical="center" textRotation="90" wrapText="1"/>
    </xf>
    <xf numFmtId="0" fontId="4" fillId="0" borderId="39" xfId="2" applyFont="1" applyFill="1" applyBorder="1" applyAlignment="1">
      <alignment horizontal="center" vertical="center" textRotation="90" wrapText="1"/>
    </xf>
    <xf numFmtId="0" fontId="8" fillId="0" borderId="13" xfId="2" applyFont="1" applyBorder="1" applyAlignment="1">
      <alignment horizontal="center" vertical="center" textRotation="90"/>
    </xf>
    <xf numFmtId="0" fontId="8" fillId="0" borderId="15" xfId="2" applyFont="1" applyBorder="1" applyAlignment="1">
      <alignment horizontal="center" vertical="center" textRotation="90"/>
    </xf>
    <xf numFmtId="0" fontId="4" fillId="0" borderId="54" xfId="2" applyFont="1" applyFill="1" applyBorder="1" applyAlignment="1">
      <alignment horizontal="center" vertical="center" textRotation="90" wrapText="1"/>
    </xf>
    <xf numFmtId="0" fontId="13" fillId="0" borderId="32" xfId="2" applyFont="1" applyBorder="1" applyAlignment="1">
      <alignment horizontal="center"/>
    </xf>
    <xf numFmtId="0" fontId="4" fillId="0" borderId="1" xfId="2" applyFont="1" applyFill="1" applyBorder="1" applyAlignment="1">
      <alignment horizontal="center" vertical="center" textRotation="90" wrapText="1"/>
    </xf>
    <xf numFmtId="0" fontId="4" fillId="0" borderId="2" xfId="2" applyFont="1" applyFill="1" applyBorder="1" applyAlignment="1">
      <alignment horizontal="center" vertical="center" textRotation="90" wrapText="1"/>
    </xf>
    <xf numFmtId="0" fontId="4" fillId="0" borderId="4" xfId="2" applyFont="1" applyFill="1" applyBorder="1" applyAlignment="1">
      <alignment horizontal="center" vertical="center" textRotation="90" wrapText="1"/>
    </xf>
    <xf numFmtId="0" fontId="4" fillId="0" borderId="40" xfId="2" applyFont="1" applyFill="1" applyBorder="1" applyAlignment="1">
      <alignment horizontal="center" vertical="center" textRotation="90" wrapText="1"/>
    </xf>
    <xf numFmtId="0" fontId="4" fillId="0" borderId="14" xfId="2" applyFont="1" applyFill="1" applyBorder="1" applyAlignment="1">
      <alignment horizontal="center" vertical="center" textRotation="90" wrapText="1"/>
    </xf>
    <xf numFmtId="0" fontId="4" fillId="0" borderId="18" xfId="2" applyFont="1" applyFill="1" applyBorder="1" applyAlignment="1">
      <alignment horizontal="center" vertical="center" textRotation="90" wrapText="1"/>
    </xf>
    <xf numFmtId="0" fontId="9" fillId="0" borderId="41" xfId="0" applyFont="1" applyFill="1" applyBorder="1" applyAlignment="1">
      <alignment horizontal="center" vertical="justify" wrapText="1"/>
    </xf>
    <xf numFmtId="1" fontId="32" fillId="0" borderId="42" xfId="0" applyNumberFormat="1" applyFont="1" applyFill="1" applyBorder="1" applyAlignment="1">
      <alignment horizontal="center" wrapText="1"/>
    </xf>
    <xf numFmtId="1" fontId="32" fillId="0" borderId="43" xfId="0" applyNumberFormat="1" applyFont="1" applyFill="1" applyBorder="1" applyAlignment="1">
      <alignment horizontal="center" wrapText="1"/>
    </xf>
    <xf numFmtId="1" fontId="32" fillId="0" borderId="3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center"/>
    </xf>
    <xf numFmtId="49" fontId="20" fillId="0" borderId="20" xfId="0" applyNumberFormat="1" applyFont="1" applyBorder="1" applyAlignment="1">
      <alignment horizontal="center" vertical="center" wrapText="1"/>
    </xf>
    <xf numFmtId="1" fontId="19" fillId="5" borderId="20" xfId="0" applyNumberFormat="1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49" fontId="20" fillId="5" borderId="20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22" fillId="0" borderId="20" xfId="0" applyFont="1" applyBorder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 wrapText="1"/>
    </xf>
    <xf numFmtId="0" fontId="19" fillId="6" borderId="42" xfId="0" applyFont="1" applyFill="1" applyBorder="1" applyAlignment="1">
      <alignment horizontal="left" vertical="center" wrapText="1"/>
    </xf>
    <xf numFmtId="0" fontId="19" fillId="6" borderId="43" xfId="0" applyFont="1" applyFill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5" borderId="20" xfId="0" applyFont="1" applyFill="1" applyBorder="1" applyAlignment="1">
      <alignment horizontal="center" wrapText="1"/>
    </xf>
    <xf numFmtId="0" fontId="24" fillId="0" borderId="20" xfId="0" applyFont="1" applyBorder="1"/>
    <xf numFmtId="1" fontId="19" fillId="0" borderId="2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bp.ege.edu.tr/DereceProgramlari/Ders/1/2636/127442/731650/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bp.ege.edu.tr/DereceProgramlari/Ders/2/8062/256859/729172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G566"/>
  <sheetViews>
    <sheetView tabSelected="1" zoomScale="70" zoomScaleNormal="70" workbookViewId="0">
      <selection sqref="A1:G36"/>
    </sheetView>
  </sheetViews>
  <sheetFormatPr defaultColWidth="9.109375" defaultRowHeight="14.4" x14ac:dyDescent="0.3"/>
  <cols>
    <col min="1" max="1" width="2.6640625" style="18" customWidth="1"/>
    <col min="2" max="2" width="11.44140625" style="30" bestFit="1" customWidth="1"/>
    <col min="3" max="3" width="45.33203125" style="31" bestFit="1" customWidth="1"/>
    <col min="4" max="4" width="43.5546875" style="30" bestFit="1" customWidth="1"/>
    <col min="5" max="5" width="32" style="30" customWidth="1"/>
    <col min="6" max="7" width="38.5546875" style="30" bestFit="1" customWidth="1"/>
    <col min="8" max="16384" width="9.109375" style="18"/>
  </cols>
  <sheetData>
    <row r="1" spans="1:7" ht="33.6" x14ac:dyDescent="0.65">
      <c r="A1" s="221" t="s">
        <v>0</v>
      </c>
      <c r="B1" s="221"/>
      <c r="C1" s="221"/>
      <c r="D1" s="221"/>
      <c r="E1" s="221"/>
      <c r="F1" s="221"/>
      <c r="G1" s="221"/>
    </row>
    <row r="2" spans="1:7" ht="34.200000000000003" thickBot="1" x14ac:dyDescent="0.7">
      <c r="A2" s="221" t="s">
        <v>302</v>
      </c>
      <c r="B2" s="221"/>
      <c r="C2" s="221"/>
      <c r="D2" s="221"/>
      <c r="E2" s="221"/>
      <c r="F2" s="221"/>
      <c r="G2" s="221"/>
    </row>
    <row r="3" spans="1:7" s="21" customFormat="1" ht="15" thickBot="1" x14ac:dyDescent="0.35">
      <c r="A3" s="19"/>
      <c r="B3" s="20" t="s">
        <v>136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</row>
    <row r="4" spans="1:7" ht="14.7" customHeight="1" x14ac:dyDescent="0.3">
      <c r="A4" s="218" t="s">
        <v>6</v>
      </c>
      <c r="B4" s="16" t="s">
        <v>7</v>
      </c>
      <c r="C4" s="48"/>
      <c r="D4" s="48"/>
      <c r="E4" s="48"/>
      <c r="F4" s="48"/>
      <c r="G4" s="48"/>
    </row>
    <row r="5" spans="1:7" ht="14.7" customHeight="1" x14ac:dyDescent="0.3">
      <c r="A5" s="219"/>
      <c r="B5" s="1" t="s">
        <v>8</v>
      </c>
      <c r="C5" s="49"/>
      <c r="D5" s="49" t="s">
        <v>9</v>
      </c>
      <c r="E5" s="49" t="s">
        <v>10</v>
      </c>
      <c r="F5" s="49" t="s">
        <v>419</v>
      </c>
      <c r="G5" s="49"/>
    </row>
    <row r="6" spans="1:7" ht="14.7" customHeight="1" x14ac:dyDescent="0.3">
      <c r="A6" s="219"/>
      <c r="B6" s="1" t="s">
        <v>11</v>
      </c>
      <c r="C6" s="49" t="s">
        <v>331</v>
      </c>
      <c r="D6" s="49" t="s">
        <v>9</v>
      </c>
      <c r="E6" s="49" t="s">
        <v>10</v>
      </c>
      <c r="F6" s="49" t="s">
        <v>419</v>
      </c>
      <c r="G6" s="49"/>
    </row>
    <row r="7" spans="1:7" ht="14.7" customHeight="1" x14ac:dyDescent="0.3">
      <c r="A7" s="219"/>
      <c r="B7" s="1" t="s">
        <v>12</v>
      </c>
      <c r="C7" s="49" t="s">
        <v>331</v>
      </c>
      <c r="D7" s="49" t="s">
        <v>9</v>
      </c>
      <c r="E7" s="49" t="s">
        <v>10</v>
      </c>
      <c r="F7" s="49" t="s">
        <v>419</v>
      </c>
      <c r="G7" s="49"/>
    </row>
    <row r="8" spans="1:7" ht="14.7" customHeight="1" x14ac:dyDescent="0.3">
      <c r="A8" s="219"/>
      <c r="B8" s="1" t="s">
        <v>13</v>
      </c>
      <c r="C8" s="49" t="s">
        <v>329</v>
      </c>
      <c r="D8" s="49" t="s">
        <v>23</v>
      </c>
      <c r="E8" s="53" t="s">
        <v>385</v>
      </c>
      <c r="F8" s="49" t="s">
        <v>420</v>
      </c>
      <c r="G8" s="49"/>
    </row>
    <row r="9" spans="1:7" ht="14.7" customHeight="1" x14ac:dyDescent="0.3">
      <c r="A9" s="219"/>
      <c r="B9" s="1" t="s">
        <v>14</v>
      </c>
      <c r="C9" s="49" t="s">
        <v>329</v>
      </c>
      <c r="D9" s="49" t="s">
        <v>23</v>
      </c>
      <c r="E9" s="53" t="s">
        <v>385</v>
      </c>
      <c r="F9" s="49" t="s">
        <v>420</v>
      </c>
      <c r="G9" s="49"/>
    </row>
    <row r="10" spans="1:7" ht="14.7" customHeight="1" x14ac:dyDescent="0.3">
      <c r="A10" s="219"/>
      <c r="B10" s="1" t="s">
        <v>15</v>
      </c>
      <c r="C10" s="49" t="s">
        <v>329</v>
      </c>
      <c r="D10" s="49" t="s">
        <v>24</v>
      </c>
      <c r="E10" s="53" t="s">
        <v>385</v>
      </c>
      <c r="F10" s="49" t="s">
        <v>420</v>
      </c>
      <c r="G10" s="49"/>
    </row>
    <row r="11" spans="1:7" ht="14.7" customHeight="1" x14ac:dyDescent="0.3">
      <c r="A11" s="222"/>
      <c r="B11" s="22" t="s">
        <v>16</v>
      </c>
      <c r="C11" s="49" t="s">
        <v>329</v>
      </c>
      <c r="D11" s="50" t="s">
        <v>24</v>
      </c>
      <c r="E11" s="50"/>
      <c r="F11" s="50" t="s">
        <v>413</v>
      </c>
      <c r="G11" s="49"/>
    </row>
    <row r="12" spans="1:7" ht="14.7" customHeight="1" thickBot="1" x14ac:dyDescent="0.35">
      <c r="A12" s="220"/>
      <c r="B12" s="15" t="s">
        <v>17</v>
      </c>
      <c r="C12" s="129"/>
      <c r="D12" s="130"/>
      <c r="E12" s="50"/>
      <c r="F12" s="50" t="s">
        <v>413</v>
      </c>
      <c r="G12" s="51"/>
    </row>
    <row r="13" spans="1:7" ht="14.7" customHeight="1" x14ac:dyDescent="0.3">
      <c r="A13" s="218" t="s">
        <v>18</v>
      </c>
      <c r="B13" s="180" t="s">
        <v>7</v>
      </c>
      <c r="C13" s="54"/>
      <c r="D13" s="52"/>
      <c r="E13" s="54"/>
      <c r="F13" s="54"/>
      <c r="G13" s="132" t="s">
        <v>333</v>
      </c>
    </row>
    <row r="14" spans="1:7" ht="14.7" customHeight="1" x14ac:dyDescent="0.3">
      <c r="A14" s="219"/>
      <c r="B14" s="23" t="s">
        <v>8</v>
      </c>
      <c r="C14" s="49"/>
      <c r="D14" s="198" t="s">
        <v>325</v>
      </c>
      <c r="E14" s="133"/>
      <c r="F14" s="133"/>
      <c r="G14" s="132" t="s">
        <v>333</v>
      </c>
    </row>
    <row r="15" spans="1:7" ht="14.7" customHeight="1" x14ac:dyDescent="0.3">
      <c r="A15" s="219"/>
      <c r="B15" s="23" t="s">
        <v>11</v>
      </c>
      <c r="C15" s="198" t="s">
        <v>383</v>
      </c>
      <c r="D15" s="198" t="s">
        <v>325</v>
      </c>
      <c r="E15" s="48" t="s">
        <v>351</v>
      </c>
      <c r="F15" s="48" t="s">
        <v>402</v>
      </c>
      <c r="G15" s="132" t="s">
        <v>333</v>
      </c>
    </row>
    <row r="16" spans="1:7" ht="14.7" customHeight="1" x14ac:dyDescent="0.3">
      <c r="A16" s="219"/>
      <c r="B16" s="23" t="s">
        <v>12</v>
      </c>
      <c r="C16" s="198" t="s">
        <v>383</v>
      </c>
      <c r="D16" s="198" t="s">
        <v>325</v>
      </c>
      <c r="E16" s="48" t="s">
        <v>351</v>
      </c>
      <c r="F16" s="48" t="s">
        <v>402</v>
      </c>
      <c r="G16" s="132" t="s">
        <v>333</v>
      </c>
    </row>
    <row r="17" spans="1:7" ht="14.7" customHeight="1" x14ac:dyDescent="0.3">
      <c r="A17" s="219"/>
      <c r="B17" s="23" t="s">
        <v>13</v>
      </c>
      <c r="C17" s="49" t="s">
        <v>332</v>
      </c>
      <c r="D17" s="49" t="s">
        <v>305</v>
      </c>
      <c r="E17" s="49" t="s">
        <v>401</v>
      </c>
      <c r="F17" s="199" t="s">
        <v>384</v>
      </c>
      <c r="G17" s="49" t="s">
        <v>306</v>
      </c>
    </row>
    <row r="18" spans="1:7" ht="14.7" customHeight="1" x14ac:dyDescent="0.3">
      <c r="A18" s="219"/>
      <c r="B18" s="23" t="s">
        <v>14</v>
      </c>
      <c r="C18" s="49" t="s">
        <v>332</v>
      </c>
      <c r="D18" s="49" t="s">
        <v>305</v>
      </c>
      <c r="E18" s="49" t="s">
        <v>401</v>
      </c>
      <c r="F18" s="199" t="s">
        <v>384</v>
      </c>
      <c r="G18" s="49" t="s">
        <v>306</v>
      </c>
    </row>
    <row r="19" spans="1:7" ht="14.7" customHeight="1" x14ac:dyDescent="0.3">
      <c r="A19" s="219"/>
      <c r="B19" s="23" t="s">
        <v>15</v>
      </c>
      <c r="C19" s="49" t="s">
        <v>332</v>
      </c>
      <c r="D19" s="49" t="s">
        <v>305</v>
      </c>
      <c r="E19" s="53"/>
      <c r="F19" s="49"/>
      <c r="G19" s="49" t="s">
        <v>306</v>
      </c>
    </row>
    <row r="20" spans="1:7" ht="14.7" customHeight="1" thickBot="1" x14ac:dyDescent="0.35">
      <c r="A20" s="220"/>
      <c r="B20" s="15" t="s">
        <v>16</v>
      </c>
      <c r="C20" s="51" t="s">
        <v>332</v>
      </c>
      <c r="D20" s="51" t="s">
        <v>422</v>
      </c>
      <c r="E20" s="51"/>
      <c r="F20" s="51"/>
      <c r="G20" s="53"/>
    </row>
    <row r="21" spans="1:7" ht="14.7" customHeight="1" x14ac:dyDescent="0.3">
      <c r="A21" s="223" t="s">
        <v>25</v>
      </c>
      <c r="B21" s="2" t="s">
        <v>7</v>
      </c>
      <c r="C21" s="202" t="s">
        <v>330</v>
      </c>
      <c r="D21" s="48"/>
      <c r="E21" s="48"/>
      <c r="F21" s="48"/>
      <c r="G21" s="54"/>
    </row>
    <row r="22" spans="1:7" ht="14.7" customHeight="1" x14ac:dyDescent="0.3">
      <c r="A22" s="219"/>
      <c r="B22" s="2" t="s">
        <v>8</v>
      </c>
      <c r="C22" s="202" t="s">
        <v>330</v>
      </c>
      <c r="D22" s="201" t="s">
        <v>328</v>
      </c>
      <c r="E22" s="55"/>
      <c r="F22" s="48"/>
      <c r="G22" s="48" t="s">
        <v>395</v>
      </c>
    </row>
    <row r="23" spans="1:7" ht="14.7" customHeight="1" x14ac:dyDescent="0.3">
      <c r="A23" s="219"/>
      <c r="B23" s="1" t="s">
        <v>11</v>
      </c>
      <c r="C23" s="202" t="s">
        <v>330</v>
      </c>
      <c r="D23" s="201" t="s">
        <v>328</v>
      </c>
      <c r="E23" s="55"/>
      <c r="F23" s="48"/>
      <c r="G23" s="48" t="s">
        <v>395</v>
      </c>
    </row>
    <row r="24" spans="1:7" ht="14.7" customHeight="1" x14ac:dyDescent="0.3">
      <c r="A24" s="219"/>
      <c r="B24" s="1" t="s">
        <v>12</v>
      </c>
      <c r="C24" s="202" t="s">
        <v>330</v>
      </c>
      <c r="D24" s="201" t="s">
        <v>328</v>
      </c>
      <c r="E24" s="55"/>
      <c r="F24" s="48"/>
      <c r="G24" s="48" t="s">
        <v>395</v>
      </c>
    </row>
    <row r="25" spans="1:7" ht="14.7" customHeight="1" x14ac:dyDescent="0.3">
      <c r="A25" s="219"/>
      <c r="B25" s="1" t="s">
        <v>13</v>
      </c>
      <c r="C25" s="55" t="s">
        <v>432</v>
      </c>
      <c r="D25" s="195" t="s">
        <v>19</v>
      </c>
      <c r="E25" s="55"/>
      <c r="F25" s="49" t="s">
        <v>421</v>
      </c>
      <c r="G25" s="200" t="s">
        <v>411</v>
      </c>
    </row>
    <row r="26" spans="1:7" ht="14.7" customHeight="1" x14ac:dyDescent="0.3">
      <c r="A26" s="219"/>
      <c r="B26" s="1" t="s">
        <v>14</v>
      </c>
      <c r="C26" s="55" t="s">
        <v>432</v>
      </c>
      <c r="D26" s="195" t="s">
        <v>19</v>
      </c>
      <c r="E26" s="55"/>
      <c r="F26" s="49" t="s">
        <v>421</v>
      </c>
      <c r="G26" s="200" t="s">
        <v>411</v>
      </c>
    </row>
    <row r="27" spans="1:7" ht="14.7" customHeight="1" x14ac:dyDescent="0.3">
      <c r="A27" s="219"/>
      <c r="B27" s="1" t="s">
        <v>15</v>
      </c>
      <c r="C27" s="55" t="s">
        <v>432</v>
      </c>
      <c r="D27" s="195" t="s">
        <v>19</v>
      </c>
      <c r="E27" s="224" t="s">
        <v>132</v>
      </c>
      <c r="F27" s="49" t="s">
        <v>421</v>
      </c>
      <c r="G27" s="200" t="s">
        <v>411</v>
      </c>
    </row>
    <row r="28" spans="1:7" ht="14.7" customHeight="1" thickBot="1" x14ac:dyDescent="0.35">
      <c r="A28" s="220"/>
      <c r="B28" s="15" t="s">
        <v>16</v>
      </c>
      <c r="C28" s="55"/>
      <c r="D28" s="56"/>
      <c r="E28" s="225"/>
      <c r="F28" s="51"/>
      <c r="G28" s="51"/>
    </row>
    <row r="29" spans="1:7" ht="14.7" customHeight="1" x14ac:dyDescent="0.3">
      <c r="A29" s="218" t="s">
        <v>20</v>
      </c>
      <c r="B29" s="16" t="s">
        <v>7</v>
      </c>
      <c r="C29" s="54"/>
      <c r="D29" s="49"/>
      <c r="E29" s="54"/>
      <c r="F29" s="49" t="s">
        <v>414</v>
      </c>
      <c r="G29" s="49"/>
    </row>
    <row r="30" spans="1:7" ht="14.7" customHeight="1" x14ac:dyDescent="0.3">
      <c r="A30" s="219"/>
      <c r="B30" s="1" t="s">
        <v>8</v>
      </c>
      <c r="C30" s="197" t="s">
        <v>394</v>
      </c>
      <c r="D30" s="196" t="s">
        <v>403</v>
      </c>
      <c r="E30" s="53" t="s">
        <v>21</v>
      </c>
      <c r="F30" s="49" t="s">
        <v>414</v>
      </c>
      <c r="G30" s="197" t="s">
        <v>303</v>
      </c>
    </row>
    <row r="31" spans="1:7" ht="14.7" customHeight="1" x14ac:dyDescent="0.3">
      <c r="A31" s="219"/>
      <c r="B31" s="1" t="s">
        <v>11</v>
      </c>
      <c r="C31" s="197" t="s">
        <v>394</v>
      </c>
      <c r="D31" s="196" t="s">
        <v>403</v>
      </c>
      <c r="E31" s="53" t="s">
        <v>21</v>
      </c>
      <c r="F31" s="200" t="s">
        <v>307</v>
      </c>
      <c r="G31" s="197" t="s">
        <v>303</v>
      </c>
    </row>
    <row r="32" spans="1:7" ht="14.7" customHeight="1" x14ac:dyDescent="0.3">
      <c r="A32" s="219"/>
      <c r="B32" s="1" t="s">
        <v>12</v>
      </c>
      <c r="C32" s="197" t="s">
        <v>394</v>
      </c>
      <c r="D32" s="196" t="s">
        <v>403</v>
      </c>
      <c r="E32" s="53" t="s">
        <v>21</v>
      </c>
      <c r="F32" s="200" t="s">
        <v>307</v>
      </c>
      <c r="G32" s="197" t="s">
        <v>303</v>
      </c>
    </row>
    <row r="33" spans="1:7" ht="14.7" customHeight="1" x14ac:dyDescent="0.3">
      <c r="A33" s="219"/>
      <c r="B33" s="1" t="s">
        <v>13</v>
      </c>
      <c r="C33" s="196" t="s">
        <v>399</v>
      </c>
      <c r="D33" s="197" t="s">
        <v>400</v>
      </c>
      <c r="E33" s="196" t="s">
        <v>398</v>
      </c>
      <c r="F33" s="196" t="s">
        <v>397</v>
      </c>
      <c r="G33" s="131"/>
    </row>
    <row r="34" spans="1:7" ht="14.7" customHeight="1" x14ac:dyDescent="0.3">
      <c r="A34" s="219"/>
      <c r="B34" s="1" t="s">
        <v>14</v>
      </c>
      <c r="C34" s="196" t="s">
        <v>399</v>
      </c>
      <c r="D34" s="197" t="s">
        <v>400</v>
      </c>
      <c r="E34" s="196" t="s">
        <v>398</v>
      </c>
      <c r="F34" s="196" t="s">
        <v>397</v>
      </c>
      <c r="G34" s="131"/>
    </row>
    <row r="35" spans="1:7" ht="14.7" customHeight="1" x14ac:dyDescent="0.3">
      <c r="A35" s="219"/>
      <c r="B35" s="1" t="s">
        <v>15</v>
      </c>
      <c r="C35" s="196" t="s">
        <v>399</v>
      </c>
      <c r="D35" s="197" t="s">
        <v>400</v>
      </c>
      <c r="E35" s="196" t="s">
        <v>398</v>
      </c>
      <c r="F35" s="196" t="s">
        <v>397</v>
      </c>
      <c r="G35" s="131"/>
    </row>
    <row r="36" spans="1:7" s="24" customFormat="1" ht="14.7" customHeight="1" thickBot="1" x14ac:dyDescent="0.35">
      <c r="A36" s="220"/>
      <c r="B36" s="15" t="s">
        <v>16</v>
      </c>
      <c r="C36" s="203" t="s">
        <v>22</v>
      </c>
      <c r="D36" s="203" t="s">
        <v>22</v>
      </c>
      <c r="E36" s="203"/>
      <c r="F36" s="203" t="s">
        <v>22</v>
      </c>
      <c r="G36" s="203" t="s">
        <v>22</v>
      </c>
    </row>
    <row r="37" spans="1:7" s="25" customFormat="1" ht="13.8" x14ac:dyDescent="0.3">
      <c r="B37" s="26"/>
      <c r="C37" s="26"/>
      <c r="D37" s="26"/>
      <c r="E37" s="26"/>
      <c r="F37" s="26"/>
      <c r="G37" s="26"/>
    </row>
    <row r="38" spans="1:7" s="24" customFormat="1" x14ac:dyDescent="0.3">
      <c r="A38" s="194" t="s">
        <v>412</v>
      </c>
      <c r="B38" s="29"/>
      <c r="C38" s="29"/>
      <c r="D38" s="29"/>
      <c r="F38" s="29"/>
    </row>
    <row r="39" spans="1:7" s="24" customFormat="1" x14ac:dyDescent="0.3">
      <c r="A39" s="204" t="s">
        <v>433</v>
      </c>
      <c r="B39" s="29"/>
      <c r="C39" s="29"/>
      <c r="D39" s="29"/>
      <c r="F39" s="29"/>
    </row>
    <row r="40" spans="1:7" s="25" customFormat="1" ht="15.6" x14ac:dyDescent="0.3">
      <c r="A40" s="217" t="s">
        <v>434</v>
      </c>
      <c r="B40" s="141"/>
      <c r="C40" s="27"/>
      <c r="D40" s="28"/>
      <c r="E40" s="26"/>
      <c r="F40" s="26"/>
      <c r="G40" s="24"/>
    </row>
    <row r="41" spans="1:7" s="24" customFormat="1" x14ac:dyDescent="0.3">
      <c r="B41" s="29"/>
      <c r="C41" s="29"/>
      <c r="D41" s="29"/>
      <c r="F41" s="29"/>
    </row>
    <row r="42" spans="1:7" s="24" customFormat="1" x14ac:dyDescent="0.3">
      <c r="B42" s="29"/>
      <c r="C42" s="29"/>
      <c r="D42" s="29"/>
      <c r="E42" s="29"/>
      <c r="F42" s="29"/>
      <c r="G42" s="29"/>
    </row>
    <row r="43" spans="1:7" s="24" customFormat="1" x14ac:dyDescent="0.3">
      <c r="B43" s="29"/>
      <c r="C43" s="29"/>
      <c r="D43" s="29"/>
      <c r="E43" s="29"/>
      <c r="F43" s="29"/>
      <c r="G43" s="29"/>
    </row>
    <row r="44" spans="1:7" s="24" customFormat="1" x14ac:dyDescent="0.3">
      <c r="B44" s="29"/>
      <c r="C44" s="29"/>
      <c r="D44" s="29"/>
      <c r="E44" s="29"/>
      <c r="F44" s="29"/>
      <c r="G44" s="29"/>
    </row>
    <row r="45" spans="1:7" s="24" customFormat="1" x14ac:dyDescent="0.3">
      <c r="B45" s="29"/>
      <c r="C45" s="29"/>
      <c r="D45" s="29"/>
      <c r="E45" s="29"/>
      <c r="F45" s="29"/>
      <c r="G45" s="29"/>
    </row>
    <row r="46" spans="1:7" s="24" customFormat="1" x14ac:dyDescent="0.3">
      <c r="B46" s="29"/>
      <c r="C46" s="29"/>
      <c r="D46" s="29"/>
      <c r="E46" s="29"/>
      <c r="F46" s="29"/>
      <c r="G46" s="29"/>
    </row>
    <row r="47" spans="1:7" s="24" customFormat="1" x14ac:dyDescent="0.3">
      <c r="B47" s="29"/>
      <c r="C47" s="29"/>
      <c r="D47" s="29"/>
      <c r="E47" s="29"/>
      <c r="F47" s="29"/>
      <c r="G47" s="29"/>
    </row>
    <row r="48" spans="1:7" s="24" customFormat="1" x14ac:dyDescent="0.3">
      <c r="B48" s="29"/>
      <c r="C48" s="29"/>
      <c r="D48" s="29"/>
      <c r="E48" s="29"/>
      <c r="F48" s="29"/>
      <c r="G48" s="29"/>
    </row>
    <row r="49" spans="2:7" s="24" customFormat="1" x14ac:dyDescent="0.3">
      <c r="B49" s="29"/>
      <c r="C49" s="29"/>
      <c r="D49" s="29"/>
      <c r="E49" s="29"/>
      <c r="F49" s="29"/>
      <c r="G49" s="29"/>
    </row>
    <row r="50" spans="2:7" s="24" customFormat="1" x14ac:dyDescent="0.3">
      <c r="B50" s="29"/>
      <c r="C50" s="29"/>
      <c r="D50" s="29"/>
      <c r="E50" s="29"/>
      <c r="F50" s="29"/>
      <c r="G50" s="29"/>
    </row>
    <row r="51" spans="2:7" s="24" customFormat="1" x14ac:dyDescent="0.3">
      <c r="B51" s="29"/>
      <c r="C51" s="29"/>
      <c r="D51" s="29"/>
      <c r="E51" s="29"/>
      <c r="F51" s="29"/>
      <c r="G51" s="29"/>
    </row>
    <row r="52" spans="2:7" s="24" customFormat="1" x14ac:dyDescent="0.3">
      <c r="B52" s="29"/>
      <c r="C52" s="29"/>
      <c r="D52" s="29"/>
      <c r="E52" s="29"/>
      <c r="F52" s="29"/>
      <c r="G52" s="29"/>
    </row>
    <row r="53" spans="2:7" s="24" customFormat="1" x14ac:dyDescent="0.3">
      <c r="B53" s="29"/>
      <c r="C53" s="29"/>
      <c r="D53" s="29"/>
      <c r="E53" s="29"/>
      <c r="F53" s="29"/>
      <c r="G53" s="29"/>
    </row>
    <row r="54" spans="2:7" s="24" customFormat="1" x14ac:dyDescent="0.3">
      <c r="B54" s="29"/>
      <c r="C54" s="29"/>
      <c r="D54" s="29"/>
      <c r="E54" s="29"/>
      <c r="F54" s="29"/>
      <c r="G54" s="29"/>
    </row>
    <row r="55" spans="2:7" s="24" customFormat="1" x14ac:dyDescent="0.3">
      <c r="B55" s="29"/>
      <c r="C55" s="29"/>
      <c r="D55" s="29"/>
      <c r="E55" s="29"/>
      <c r="F55" s="29"/>
      <c r="G55" s="29"/>
    </row>
    <row r="56" spans="2:7" s="24" customFormat="1" x14ac:dyDescent="0.3">
      <c r="B56" s="29"/>
      <c r="C56" s="29"/>
      <c r="D56" s="29"/>
      <c r="E56" s="29"/>
      <c r="F56" s="29"/>
      <c r="G56" s="29"/>
    </row>
    <row r="57" spans="2:7" s="24" customFormat="1" x14ac:dyDescent="0.3">
      <c r="B57" s="29"/>
      <c r="C57" s="29"/>
      <c r="D57" s="29"/>
      <c r="E57" s="29"/>
      <c r="F57" s="29"/>
      <c r="G57" s="29"/>
    </row>
    <row r="58" spans="2:7" s="24" customFormat="1" x14ac:dyDescent="0.3">
      <c r="B58" s="29"/>
      <c r="C58" s="29"/>
      <c r="D58" s="29"/>
      <c r="E58" s="29"/>
      <c r="F58" s="29"/>
      <c r="G58" s="29"/>
    </row>
    <row r="59" spans="2:7" s="24" customFormat="1" x14ac:dyDescent="0.3">
      <c r="B59" s="29"/>
      <c r="C59" s="29"/>
      <c r="D59" s="29"/>
      <c r="E59" s="29"/>
      <c r="F59" s="29"/>
      <c r="G59" s="29"/>
    </row>
    <row r="60" spans="2:7" s="24" customFormat="1" x14ac:dyDescent="0.3">
      <c r="B60" s="29"/>
      <c r="C60" s="29"/>
      <c r="D60" s="29"/>
      <c r="E60" s="29"/>
      <c r="F60" s="29"/>
      <c r="G60" s="29"/>
    </row>
    <row r="61" spans="2:7" s="24" customFormat="1" x14ac:dyDescent="0.3">
      <c r="B61" s="29"/>
      <c r="C61" s="29"/>
      <c r="D61" s="29"/>
      <c r="E61" s="29"/>
      <c r="F61" s="29"/>
      <c r="G61" s="29"/>
    </row>
    <row r="62" spans="2:7" s="24" customFormat="1" x14ac:dyDescent="0.3">
      <c r="B62" s="29"/>
      <c r="C62" s="29"/>
      <c r="D62" s="29"/>
      <c r="E62" s="29"/>
      <c r="F62" s="29"/>
      <c r="G62" s="29"/>
    </row>
    <row r="63" spans="2:7" s="24" customFormat="1" x14ac:dyDescent="0.3">
      <c r="B63" s="29"/>
      <c r="C63" s="29"/>
      <c r="D63" s="29"/>
      <c r="E63" s="29"/>
      <c r="F63" s="29"/>
      <c r="G63" s="29"/>
    </row>
    <row r="64" spans="2:7" s="24" customFormat="1" x14ac:dyDescent="0.3">
      <c r="B64" s="29"/>
      <c r="C64" s="29"/>
      <c r="D64" s="29"/>
      <c r="E64" s="29"/>
      <c r="F64" s="29"/>
      <c r="G64" s="29"/>
    </row>
    <row r="65" spans="2:7" s="24" customFormat="1" x14ac:dyDescent="0.3">
      <c r="B65" s="29"/>
      <c r="C65" s="29"/>
      <c r="D65" s="29"/>
      <c r="E65" s="29"/>
      <c r="F65" s="29"/>
      <c r="G65" s="29"/>
    </row>
    <row r="66" spans="2:7" s="24" customFormat="1" x14ac:dyDescent="0.3">
      <c r="B66" s="29"/>
      <c r="C66" s="29"/>
      <c r="D66" s="29"/>
      <c r="E66" s="29"/>
      <c r="F66" s="29"/>
      <c r="G66" s="29"/>
    </row>
    <row r="67" spans="2:7" s="24" customFormat="1" x14ac:dyDescent="0.3">
      <c r="B67" s="29"/>
      <c r="C67" s="29"/>
      <c r="D67" s="29"/>
      <c r="E67" s="29"/>
      <c r="F67" s="29"/>
      <c r="G67" s="29"/>
    </row>
    <row r="68" spans="2:7" s="24" customFormat="1" x14ac:dyDescent="0.3">
      <c r="B68" s="29"/>
      <c r="C68" s="29"/>
      <c r="D68" s="29"/>
      <c r="E68" s="29"/>
      <c r="F68" s="29"/>
      <c r="G68" s="29"/>
    </row>
    <row r="69" spans="2:7" s="24" customFormat="1" x14ac:dyDescent="0.3">
      <c r="B69" s="29"/>
      <c r="C69" s="29"/>
      <c r="D69" s="29"/>
      <c r="E69" s="29"/>
      <c r="F69" s="29"/>
      <c r="G69" s="29"/>
    </row>
    <row r="70" spans="2:7" s="24" customFormat="1" x14ac:dyDescent="0.3">
      <c r="B70" s="29"/>
      <c r="C70" s="29"/>
      <c r="D70" s="29"/>
      <c r="E70" s="29"/>
      <c r="F70" s="29"/>
      <c r="G70" s="29"/>
    </row>
    <row r="71" spans="2:7" s="24" customFormat="1" x14ac:dyDescent="0.3">
      <c r="B71" s="29"/>
      <c r="C71" s="29"/>
      <c r="D71" s="29"/>
      <c r="E71" s="29"/>
      <c r="F71" s="29"/>
      <c r="G71" s="29"/>
    </row>
    <row r="72" spans="2:7" s="24" customFormat="1" x14ac:dyDescent="0.3">
      <c r="B72" s="29"/>
      <c r="C72" s="29"/>
      <c r="D72" s="29"/>
      <c r="E72" s="29"/>
      <c r="F72" s="29"/>
      <c r="G72" s="29"/>
    </row>
    <row r="73" spans="2:7" s="24" customFormat="1" x14ac:dyDescent="0.3">
      <c r="B73" s="29"/>
      <c r="C73" s="29"/>
      <c r="D73" s="29"/>
      <c r="E73" s="29"/>
      <c r="F73" s="29"/>
      <c r="G73" s="29"/>
    </row>
    <row r="74" spans="2:7" s="24" customFormat="1" x14ac:dyDescent="0.3">
      <c r="B74" s="29"/>
      <c r="C74" s="29"/>
      <c r="D74" s="29"/>
      <c r="E74" s="29"/>
      <c r="F74" s="29"/>
      <c r="G74" s="29"/>
    </row>
    <row r="75" spans="2:7" s="24" customFormat="1" x14ac:dyDescent="0.3">
      <c r="B75" s="29"/>
      <c r="C75" s="29"/>
      <c r="D75" s="29"/>
      <c r="E75" s="29"/>
      <c r="F75" s="29"/>
      <c r="G75" s="29"/>
    </row>
    <row r="76" spans="2:7" s="24" customFormat="1" x14ac:dyDescent="0.3">
      <c r="B76" s="29"/>
      <c r="C76" s="29"/>
      <c r="D76" s="29"/>
      <c r="E76" s="29"/>
      <c r="F76" s="29"/>
      <c r="G76" s="29"/>
    </row>
    <row r="77" spans="2:7" s="24" customFormat="1" x14ac:dyDescent="0.3">
      <c r="B77" s="29"/>
      <c r="C77" s="29"/>
      <c r="D77" s="29"/>
      <c r="E77" s="29"/>
      <c r="F77" s="29"/>
      <c r="G77" s="29"/>
    </row>
    <row r="78" spans="2:7" s="24" customFormat="1" x14ac:dyDescent="0.3">
      <c r="B78" s="29"/>
      <c r="C78" s="29"/>
      <c r="D78" s="29"/>
      <c r="E78" s="29"/>
      <c r="F78" s="29"/>
      <c r="G78" s="29"/>
    </row>
    <row r="79" spans="2:7" s="24" customFormat="1" x14ac:dyDescent="0.3">
      <c r="B79" s="29"/>
      <c r="C79" s="29"/>
      <c r="D79" s="29"/>
      <c r="E79" s="29"/>
      <c r="F79" s="29"/>
      <c r="G79" s="29"/>
    </row>
    <row r="80" spans="2:7" s="24" customFormat="1" x14ac:dyDescent="0.3">
      <c r="B80" s="29"/>
      <c r="C80" s="29"/>
      <c r="D80" s="29"/>
      <c r="E80" s="29"/>
      <c r="F80" s="29"/>
      <c r="G80" s="29"/>
    </row>
    <row r="81" spans="2:7" s="24" customFormat="1" x14ac:dyDescent="0.3">
      <c r="B81" s="29"/>
      <c r="C81" s="29"/>
      <c r="D81" s="29"/>
      <c r="E81" s="29"/>
      <c r="F81" s="29"/>
      <c r="G81" s="29"/>
    </row>
    <row r="82" spans="2:7" s="24" customFormat="1" x14ac:dyDescent="0.3">
      <c r="B82" s="29"/>
      <c r="C82" s="29"/>
      <c r="D82" s="29"/>
      <c r="E82" s="29"/>
      <c r="F82" s="29"/>
      <c r="G82" s="29"/>
    </row>
    <row r="83" spans="2:7" s="24" customFormat="1" x14ac:dyDescent="0.3">
      <c r="B83" s="29"/>
      <c r="C83" s="29"/>
      <c r="D83" s="29"/>
      <c r="E83" s="29"/>
      <c r="F83" s="29"/>
      <c r="G83" s="29"/>
    </row>
    <row r="84" spans="2:7" s="24" customFormat="1" x14ac:dyDescent="0.3">
      <c r="B84" s="29"/>
      <c r="C84" s="29"/>
      <c r="D84" s="29"/>
      <c r="E84" s="29"/>
      <c r="F84" s="29"/>
      <c r="G84" s="29"/>
    </row>
    <row r="85" spans="2:7" s="24" customFormat="1" x14ac:dyDescent="0.3">
      <c r="B85" s="29"/>
      <c r="C85" s="29"/>
      <c r="D85" s="29"/>
      <c r="E85" s="29"/>
      <c r="F85" s="29"/>
      <c r="G85" s="29"/>
    </row>
    <row r="86" spans="2:7" s="24" customFormat="1" x14ac:dyDescent="0.3">
      <c r="B86" s="29"/>
      <c r="C86" s="29"/>
      <c r="D86" s="29"/>
      <c r="E86" s="29"/>
      <c r="F86" s="29"/>
      <c r="G86" s="29"/>
    </row>
    <row r="87" spans="2:7" s="24" customFormat="1" x14ac:dyDescent="0.3">
      <c r="B87" s="29"/>
      <c r="C87" s="29"/>
      <c r="D87" s="29"/>
      <c r="E87" s="29"/>
      <c r="F87" s="29"/>
      <c r="G87" s="29"/>
    </row>
    <row r="88" spans="2:7" s="24" customFormat="1" x14ac:dyDescent="0.3">
      <c r="B88" s="29"/>
      <c r="C88" s="29"/>
      <c r="D88" s="29"/>
      <c r="E88" s="29"/>
      <c r="F88" s="29"/>
      <c r="G88" s="29"/>
    </row>
    <row r="89" spans="2:7" s="24" customFormat="1" x14ac:dyDescent="0.3">
      <c r="B89" s="29"/>
      <c r="C89" s="29"/>
      <c r="D89" s="29"/>
      <c r="E89" s="29"/>
      <c r="F89" s="29"/>
      <c r="G89" s="29"/>
    </row>
    <row r="90" spans="2:7" s="24" customFormat="1" x14ac:dyDescent="0.3">
      <c r="B90" s="29"/>
      <c r="C90" s="29"/>
      <c r="D90" s="29"/>
      <c r="E90" s="29"/>
      <c r="F90" s="29"/>
      <c r="G90" s="29"/>
    </row>
    <row r="91" spans="2:7" s="24" customFormat="1" x14ac:dyDescent="0.3">
      <c r="B91" s="29"/>
      <c r="C91" s="29"/>
      <c r="D91" s="29"/>
      <c r="E91" s="29"/>
      <c r="F91" s="29"/>
      <c r="G91" s="29"/>
    </row>
    <row r="92" spans="2:7" s="24" customFormat="1" x14ac:dyDescent="0.3">
      <c r="B92" s="29"/>
      <c r="C92" s="29"/>
      <c r="D92" s="29"/>
      <c r="E92" s="29"/>
      <c r="F92" s="29"/>
      <c r="G92" s="29"/>
    </row>
    <row r="93" spans="2:7" s="24" customFormat="1" x14ac:dyDescent="0.3">
      <c r="B93" s="29"/>
      <c r="C93" s="29"/>
      <c r="D93" s="29"/>
      <c r="E93" s="29"/>
      <c r="F93" s="29"/>
      <c r="G93" s="29"/>
    </row>
    <row r="94" spans="2:7" s="24" customFormat="1" x14ac:dyDescent="0.3">
      <c r="B94" s="29"/>
      <c r="C94" s="29"/>
      <c r="D94" s="29"/>
      <c r="E94" s="29"/>
      <c r="F94" s="29"/>
      <c r="G94" s="29"/>
    </row>
    <row r="95" spans="2:7" s="24" customFormat="1" x14ac:dyDescent="0.3">
      <c r="B95" s="29"/>
      <c r="C95" s="29"/>
      <c r="D95" s="29"/>
      <c r="E95" s="29"/>
      <c r="F95" s="29"/>
      <c r="G95" s="29"/>
    </row>
    <row r="96" spans="2:7" s="24" customFormat="1" x14ac:dyDescent="0.3">
      <c r="B96" s="29"/>
      <c r="C96" s="29"/>
      <c r="D96" s="29"/>
      <c r="E96" s="29"/>
      <c r="F96" s="29"/>
      <c r="G96" s="29"/>
    </row>
    <row r="97" spans="2:7" s="24" customFormat="1" x14ac:dyDescent="0.3">
      <c r="B97" s="29"/>
      <c r="C97" s="29"/>
      <c r="D97" s="29"/>
      <c r="E97" s="29"/>
      <c r="F97" s="29"/>
      <c r="G97" s="29"/>
    </row>
    <row r="98" spans="2:7" s="24" customFormat="1" x14ac:dyDescent="0.3">
      <c r="B98" s="29"/>
      <c r="C98" s="29"/>
      <c r="D98" s="29"/>
      <c r="E98" s="29"/>
      <c r="F98" s="29"/>
      <c r="G98" s="29"/>
    </row>
    <row r="99" spans="2:7" s="24" customFormat="1" x14ac:dyDescent="0.3">
      <c r="B99" s="29"/>
      <c r="C99" s="29"/>
      <c r="D99" s="29"/>
      <c r="E99" s="29"/>
      <c r="F99" s="29"/>
      <c r="G99" s="29"/>
    </row>
    <row r="100" spans="2:7" s="24" customFormat="1" x14ac:dyDescent="0.3">
      <c r="B100" s="29"/>
      <c r="C100" s="29"/>
      <c r="D100" s="29"/>
      <c r="E100" s="29"/>
      <c r="F100" s="29"/>
      <c r="G100" s="29"/>
    </row>
    <row r="101" spans="2:7" s="24" customFormat="1" x14ac:dyDescent="0.3">
      <c r="B101" s="29"/>
      <c r="C101" s="29"/>
      <c r="D101" s="29"/>
      <c r="E101" s="29"/>
      <c r="F101" s="29"/>
      <c r="G101" s="29"/>
    </row>
    <row r="102" spans="2:7" s="24" customFormat="1" x14ac:dyDescent="0.3">
      <c r="B102" s="29"/>
      <c r="C102" s="29"/>
      <c r="D102" s="29"/>
      <c r="E102" s="29"/>
      <c r="F102" s="29"/>
      <c r="G102" s="29"/>
    </row>
    <row r="103" spans="2:7" s="24" customFormat="1" x14ac:dyDescent="0.3">
      <c r="B103" s="29"/>
      <c r="C103" s="29"/>
      <c r="D103" s="29"/>
      <c r="E103" s="29"/>
      <c r="F103" s="29"/>
      <c r="G103" s="29"/>
    </row>
    <row r="104" spans="2:7" s="24" customFormat="1" x14ac:dyDescent="0.3">
      <c r="B104" s="29"/>
      <c r="C104" s="29"/>
      <c r="D104" s="29"/>
      <c r="E104" s="29"/>
      <c r="F104" s="29"/>
      <c r="G104" s="29"/>
    </row>
    <row r="105" spans="2:7" s="24" customFormat="1" x14ac:dyDescent="0.3">
      <c r="B105" s="29"/>
      <c r="C105" s="29"/>
      <c r="D105" s="29"/>
      <c r="E105" s="29"/>
      <c r="F105" s="29"/>
      <c r="G105" s="29"/>
    </row>
    <row r="106" spans="2:7" s="24" customFormat="1" x14ac:dyDescent="0.3">
      <c r="B106" s="29"/>
      <c r="C106" s="29"/>
      <c r="D106" s="29"/>
      <c r="E106" s="29"/>
      <c r="F106" s="29"/>
      <c r="G106" s="29"/>
    </row>
    <row r="107" spans="2:7" s="24" customFormat="1" x14ac:dyDescent="0.3">
      <c r="B107" s="29"/>
      <c r="C107" s="29"/>
      <c r="D107" s="29"/>
      <c r="E107" s="29"/>
      <c r="F107" s="29"/>
      <c r="G107" s="29"/>
    </row>
    <row r="108" spans="2:7" s="24" customFormat="1" x14ac:dyDescent="0.3">
      <c r="B108" s="29"/>
      <c r="C108" s="29"/>
      <c r="D108" s="29"/>
      <c r="E108" s="29"/>
      <c r="F108" s="29"/>
      <c r="G108" s="29"/>
    </row>
    <row r="109" spans="2:7" s="24" customFormat="1" x14ac:dyDescent="0.3">
      <c r="B109" s="29"/>
      <c r="C109" s="29"/>
      <c r="D109" s="29"/>
      <c r="E109" s="29"/>
      <c r="F109" s="29"/>
      <c r="G109" s="29"/>
    </row>
    <row r="110" spans="2:7" s="24" customFormat="1" x14ac:dyDescent="0.3">
      <c r="B110" s="29"/>
      <c r="C110" s="29"/>
      <c r="D110" s="29"/>
      <c r="E110" s="29"/>
      <c r="F110" s="29"/>
      <c r="G110" s="29"/>
    </row>
    <row r="111" spans="2:7" s="24" customFormat="1" x14ac:dyDescent="0.3">
      <c r="B111" s="29"/>
      <c r="C111" s="29"/>
      <c r="D111" s="29"/>
      <c r="E111" s="29"/>
      <c r="F111" s="29"/>
      <c r="G111" s="29"/>
    </row>
    <row r="112" spans="2:7" s="24" customFormat="1" x14ac:dyDescent="0.3">
      <c r="B112" s="29"/>
      <c r="C112" s="29"/>
      <c r="D112" s="29"/>
      <c r="E112" s="29"/>
      <c r="F112" s="29"/>
      <c r="G112" s="29"/>
    </row>
    <row r="113" spans="2:7" s="24" customFormat="1" x14ac:dyDescent="0.3">
      <c r="B113" s="29"/>
      <c r="C113" s="29"/>
      <c r="D113" s="29"/>
      <c r="E113" s="29"/>
      <c r="F113" s="29"/>
      <c r="G113" s="29"/>
    </row>
    <row r="114" spans="2:7" s="24" customFormat="1" x14ac:dyDescent="0.3">
      <c r="B114" s="29"/>
      <c r="C114" s="29"/>
      <c r="D114" s="29"/>
      <c r="E114" s="29"/>
      <c r="F114" s="29"/>
      <c r="G114" s="29"/>
    </row>
    <row r="115" spans="2:7" s="24" customFormat="1" x14ac:dyDescent="0.3">
      <c r="B115" s="29"/>
      <c r="C115" s="29"/>
      <c r="D115" s="29"/>
      <c r="E115" s="29"/>
      <c r="F115" s="29"/>
      <c r="G115" s="29"/>
    </row>
    <row r="116" spans="2:7" s="24" customFormat="1" x14ac:dyDescent="0.3">
      <c r="B116" s="29"/>
      <c r="C116" s="29"/>
      <c r="D116" s="29"/>
      <c r="E116" s="29"/>
      <c r="F116" s="29"/>
      <c r="G116" s="29"/>
    </row>
    <row r="117" spans="2:7" s="24" customFormat="1" x14ac:dyDescent="0.3">
      <c r="B117" s="29"/>
      <c r="C117" s="29"/>
      <c r="D117" s="29"/>
      <c r="E117" s="29"/>
      <c r="F117" s="29"/>
      <c r="G117" s="29"/>
    </row>
    <row r="118" spans="2:7" s="24" customFormat="1" x14ac:dyDescent="0.3">
      <c r="B118" s="29"/>
      <c r="C118" s="29"/>
      <c r="D118" s="29"/>
      <c r="E118" s="29"/>
      <c r="F118" s="29"/>
      <c r="G118" s="29"/>
    </row>
    <row r="119" spans="2:7" s="24" customFormat="1" x14ac:dyDescent="0.3">
      <c r="B119" s="29"/>
      <c r="C119" s="29"/>
      <c r="D119" s="29"/>
      <c r="E119" s="29"/>
      <c r="F119" s="29"/>
      <c r="G119" s="29"/>
    </row>
    <row r="120" spans="2:7" s="24" customFormat="1" x14ac:dyDescent="0.3">
      <c r="B120" s="29"/>
      <c r="C120" s="29"/>
      <c r="D120" s="29"/>
      <c r="E120" s="29"/>
      <c r="F120" s="29"/>
      <c r="G120" s="29"/>
    </row>
    <row r="121" spans="2:7" s="24" customFormat="1" x14ac:dyDescent="0.3">
      <c r="B121" s="29"/>
      <c r="C121" s="29"/>
      <c r="D121" s="29"/>
      <c r="E121" s="29"/>
      <c r="F121" s="29"/>
      <c r="G121" s="29"/>
    </row>
    <row r="122" spans="2:7" s="24" customFormat="1" x14ac:dyDescent="0.3">
      <c r="B122" s="29"/>
      <c r="C122" s="29"/>
      <c r="D122" s="29"/>
      <c r="E122" s="29"/>
      <c r="F122" s="29"/>
      <c r="G122" s="29"/>
    </row>
    <row r="123" spans="2:7" s="24" customFormat="1" x14ac:dyDescent="0.3">
      <c r="B123" s="29"/>
      <c r="C123" s="29"/>
      <c r="D123" s="29"/>
      <c r="E123" s="29"/>
      <c r="F123" s="29"/>
      <c r="G123" s="29"/>
    </row>
    <row r="124" spans="2:7" s="24" customFormat="1" x14ac:dyDescent="0.3">
      <c r="B124" s="29"/>
      <c r="C124" s="29"/>
      <c r="D124" s="29"/>
      <c r="E124" s="29"/>
      <c r="F124" s="29"/>
      <c r="G124" s="29"/>
    </row>
    <row r="125" spans="2:7" s="24" customFormat="1" x14ac:dyDescent="0.3">
      <c r="B125" s="29"/>
      <c r="C125" s="29"/>
      <c r="D125" s="29"/>
      <c r="E125" s="29"/>
      <c r="F125" s="29"/>
      <c r="G125" s="29"/>
    </row>
    <row r="126" spans="2:7" s="24" customFormat="1" x14ac:dyDescent="0.3">
      <c r="B126" s="29"/>
      <c r="C126" s="29"/>
      <c r="D126" s="29"/>
      <c r="E126" s="29"/>
      <c r="F126" s="29"/>
      <c r="G126" s="29"/>
    </row>
    <row r="127" spans="2:7" s="24" customFormat="1" x14ac:dyDescent="0.3">
      <c r="B127" s="29"/>
      <c r="C127" s="29"/>
      <c r="D127" s="29"/>
      <c r="E127" s="29"/>
      <c r="F127" s="29"/>
      <c r="G127" s="29"/>
    </row>
    <row r="128" spans="2:7" s="24" customFormat="1" x14ac:dyDescent="0.3">
      <c r="B128" s="29"/>
      <c r="C128" s="29"/>
      <c r="D128" s="29"/>
      <c r="E128" s="29"/>
      <c r="F128" s="29"/>
      <c r="G128" s="29"/>
    </row>
    <row r="129" spans="2:7" s="24" customFormat="1" x14ac:dyDescent="0.3">
      <c r="B129" s="29"/>
      <c r="C129" s="29"/>
      <c r="D129" s="29"/>
      <c r="E129" s="29"/>
      <c r="F129" s="29"/>
      <c r="G129" s="29"/>
    </row>
    <row r="130" spans="2:7" s="24" customFormat="1" x14ac:dyDescent="0.3">
      <c r="B130" s="29"/>
      <c r="C130" s="29"/>
      <c r="D130" s="29"/>
      <c r="E130" s="29"/>
      <c r="F130" s="29"/>
      <c r="G130" s="29"/>
    </row>
    <row r="131" spans="2:7" s="24" customFormat="1" x14ac:dyDescent="0.3">
      <c r="B131" s="29"/>
      <c r="C131" s="29"/>
      <c r="D131" s="29"/>
      <c r="E131" s="29"/>
      <c r="F131" s="29"/>
      <c r="G131" s="29"/>
    </row>
    <row r="132" spans="2:7" s="24" customFormat="1" x14ac:dyDescent="0.3">
      <c r="B132" s="29"/>
      <c r="C132" s="29"/>
      <c r="D132" s="29"/>
      <c r="E132" s="29"/>
      <c r="F132" s="29"/>
      <c r="G132" s="29"/>
    </row>
    <row r="133" spans="2:7" s="24" customFormat="1" x14ac:dyDescent="0.3">
      <c r="B133" s="29"/>
      <c r="C133" s="29"/>
      <c r="D133" s="29"/>
      <c r="E133" s="29"/>
      <c r="F133" s="29"/>
      <c r="G133" s="29"/>
    </row>
    <row r="134" spans="2:7" s="24" customFormat="1" x14ac:dyDescent="0.3">
      <c r="B134" s="29"/>
      <c r="C134" s="29"/>
      <c r="D134" s="29"/>
      <c r="E134" s="29"/>
      <c r="F134" s="29"/>
      <c r="G134" s="29"/>
    </row>
    <row r="135" spans="2:7" s="24" customFormat="1" x14ac:dyDescent="0.3">
      <c r="B135" s="29"/>
      <c r="C135" s="29"/>
      <c r="D135" s="29"/>
      <c r="E135" s="29"/>
      <c r="F135" s="29"/>
      <c r="G135" s="29"/>
    </row>
    <row r="136" spans="2:7" s="24" customFormat="1" x14ac:dyDescent="0.3">
      <c r="B136" s="29"/>
      <c r="C136" s="29"/>
      <c r="D136" s="29"/>
      <c r="E136" s="29"/>
      <c r="F136" s="29"/>
      <c r="G136" s="29"/>
    </row>
    <row r="137" spans="2:7" s="24" customFormat="1" x14ac:dyDescent="0.3">
      <c r="B137" s="29"/>
      <c r="C137" s="29"/>
      <c r="D137" s="29"/>
      <c r="E137" s="29"/>
      <c r="F137" s="29"/>
      <c r="G137" s="29"/>
    </row>
    <row r="138" spans="2:7" s="24" customFormat="1" x14ac:dyDescent="0.3">
      <c r="B138" s="29"/>
      <c r="C138" s="29"/>
      <c r="D138" s="29"/>
      <c r="E138" s="29"/>
      <c r="F138" s="29"/>
      <c r="G138" s="29"/>
    </row>
    <row r="139" spans="2:7" s="24" customFormat="1" x14ac:dyDescent="0.3">
      <c r="B139" s="29"/>
      <c r="C139" s="29"/>
      <c r="D139" s="29"/>
      <c r="E139" s="29"/>
      <c r="F139" s="29"/>
      <c r="G139" s="29"/>
    </row>
    <row r="140" spans="2:7" s="24" customFormat="1" x14ac:dyDescent="0.3">
      <c r="B140" s="29"/>
      <c r="C140" s="29"/>
      <c r="D140" s="29"/>
      <c r="E140" s="29"/>
      <c r="F140" s="29"/>
      <c r="G140" s="29"/>
    </row>
    <row r="141" spans="2:7" s="24" customFormat="1" x14ac:dyDescent="0.3">
      <c r="B141" s="29"/>
      <c r="C141" s="29"/>
      <c r="D141" s="29"/>
      <c r="E141" s="29"/>
      <c r="F141" s="29"/>
      <c r="G141" s="29"/>
    </row>
    <row r="142" spans="2:7" s="24" customFormat="1" x14ac:dyDescent="0.3">
      <c r="B142" s="29"/>
      <c r="C142" s="29"/>
      <c r="D142" s="29"/>
      <c r="E142" s="29"/>
      <c r="F142" s="29"/>
      <c r="G142" s="29"/>
    </row>
    <row r="143" spans="2:7" s="24" customFormat="1" x14ac:dyDescent="0.3">
      <c r="B143" s="29"/>
      <c r="C143" s="29"/>
      <c r="D143" s="29"/>
      <c r="E143" s="29"/>
      <c r="F143" s="29"/>
      <c r="G143" s="29"/>
    </row>
    <row r="144" spans="2:7" s="24" customFormat="1" x14ac:dyDescent="0.3">
      <c r="B144" s="29"/>
      <c r="C144" s="29"/>
      <c r="D144" s="29"/>
      <c r="E144" s="29"/>
      <c r="F144" s="29"/>
      <c r="G144" s="29"/>
    </row>
    <row r="145" spans="2:7" s="24" customFormat="1" x14ac:dyDescent="0.3">
      <c r="B145" s="29"/>
      <c r="C145" s="29"/>
      <c r="D145" s="29"/>
      <c r="E145" s="29"/>
      <c r="F145" s="29"/>
      <c r="G145" s="29"/>
    </row>
    <row r="146" spans="2:7" s="24" customFormat="1" x14ac:dyDescent="0.3">
      <c r="B146" s="29"/>
      <c r="C146" s="29"/>
      <c r="D146" s="29"/>
      <c r="E146" s="29"/>
      <c r="F146" s="29"/>
      <c r="G146" s="29"/>
    </row>
    <row r="147" spans="2:7" s="24" customFormat="1" x14ac:dyDescent="0.3">
      <c r="B147" s="29"/>
      <c r="C147" s="29"/>
      <c r="D147" s="29"/>
      <c r="E147" s="29"/>
      <c r="F147" s="29"/>
      <c r="G147" s="29"/>
    </row>
    <row r="148" spans="2:7" s="24" customFormat="1" x14ac:dyDescent="0.3">
      <c r="B148" s="29"/>
      <c r="C148" s="29"/>
      <c r="D148" s="29"/>
      <c r="E148" s="29"/>
      <c r="F148" s="29"/>
      <c r="G148" s="29"/>
    </row>
    <row r="149" spans="2:7" s="24" customFormat="1" x14ac:dyDescent="0.3">
      <c r="B149" s="29"/>
      <c r="C149" s="29"/>
      <c r="D149" s="29"/>
      <c r="E149" s="29"/>
      <c r="F149" s="29"/>
      <c r="G149" s="29"/>
    </row>
    <row r="150" spans="2:7" s="24" customFormat="1" x14ac:dyDescent="0.3">
      <c r="B150" s="29"/>
      <c r="C150" s="29"/>
      <c r="D150" s="29"/>
      <c r="E150" s="29"/>
      <c r="F150" s="29"/>
      <c r="G150" s="29"/>
    </row>
    <row r="151" spans="2:7" s="24" customFormat="1" x14ac:dyDescent="0.3">
      <c r="B151" s="29"/>
      <c r="C151" s="29"/>
      <c r="D151" s="29"/>
      <c r="E151" s="29"/>
      <c r="F151" s="29"/>
      <c r="G151" s="29"/>
    </row>
    <row r="152" spans="2:7" s="24" customFormat="1" x14ac:dyDescent="0.3">
      <c r="B152" s="29"/>
      <c r="C152" s="29"/>
      <c r="D152" s="29"/>
      <c r="E152" s="29"/>
      <c r="F152" s="29"/>
      <c r="G152" s="29"/>
    </row>
    <row r="153" spans="2:7" s="24" customFormat="1" x14ac:dyDescent="0.3">
      <c r="B153" s="29"/>
      <c r="C153" s="29"/>
      <c r="D153" s="29"/>
      <c r="E153" s="29"/>
      <c r="F153" s="29"/>
      <c r="G153" s="29"/>
    </row>
    <row r="154" spans="2:7" s="24" customFormat="1" x14ac:dyDescent="0.3">
      <c r="B154" s="29"/>
      <c r="C154" s="29"/>
      <c r="D154" s="29"/>
      <c r="E154" s="29"/>
      <c r="F154" s="29"/>
      <c r="G154" s="29"/>
    </row>
    <row r="155" spans="2:7" s="24" customFormat="1" x14ac:dyDescent="0.3">
      <c r="B155" s="29"/>
      <c r="C155" s="29"/>
      <c r="D155" s="29"/>
      <c r="E155" s="29"/>
      <c r="F155" s="29"/>
      <c r="G155" s="29"/>
    </row>
    <row r="156" spans="2:7" s="24" customFormat="1" x14ac:dyDescent="0.3">
      <c r="B156" s="29"/>
      <c r="C156" s="29"/>
      <c r="D156" s="29"/>
      <c r="E156" s="29"/>
      <c r="F156" s="29"/>
      <c r="G156" s="29"/>
    </row>
    <row r="157" spans="2:7" s="24" customFormat="1" x14ac:dyDescent="0.3">
      <c r="B157" s="29"/>
      <c r="C157" s="29"/>
      <c r="D157" s="29"/>
      <c r="E157" s="29"/>
      <c r="F157" s="29"/>
      <c r="G157" s="29"/>
    </row>
    <row r="158" spans="2:7" s="24" customFormat="1" x14ac:dyDescent="0.3">
      <c r="B158" s="29"/>
      <c r="C158" s="29"/>
      <c r="D158" s="29"/>
      <c r="E158" s="29"/>
      <c r="F158" s="29"/>
      <c r="G158" s="29"/>
    </row>
    <row r="159" spans="2:7" s="24" customFormat="1" x14ac:dyDescent="0.3">
      <c r="B159" s="29"/>
      <c r="C159" s="29"/>
      <c r="D159" s="29"/>
      <c r="E159" s="29"/>
      <c r="F159" s="29"/>
      <c r="G159" s="29"/>
    </row>
    <row r="160" spans="2:7" s="24" customFormat="1" x14ac:dyDescent="0.3">
      <c r="B160" s="29"/>
      <c r="C160" s="29"/>
      <c r="D160" s="29"/>
      <c r="E160" s="29"/>
      <c r="F160" s="29"/>
      <c r="G160" s="29"/>
    </row>
    <row r="161" spans="2:7" s="24" customFormat="1" x14ac:dyDescent="0.3">
      <c r="B161" s="29"/>
      <c r="C161" s="29"/>
      <c r="D161" s="29"/>
      <c r="E161" s="29"/>
      <c r="F161" s="29"/>
      <c r="G161" s="29"/>
    </row>
    <row r="162" spans="2:7" s="24" customFormat="1" x14ac:dyDescent="0.3">
      <c r="B162" s="29"/>
      <c r="C162" s="29"/>
      <c r="D162" s="29"/>
      <c r="E162" s="29"/>
      <c r="F162" s="29"/>
      <c r="G162" s="29"/>
    </row>
    <row r="163" spans="2:7" s="24" customFormat="1" x14ac:dyDescent="0.3">
      <c r="B163" s="29"/>
      <c r="C163" s="29"/>
      <c r="D163" s="29"/>
      <c r="E163" s="29"/>
      <c r="F163" s="29"/>
      <c r="G163" s="29"/>
    </row>
    <row r="164" spans="2:7" s="24" customFormat="1" x14ac:dyDescent="0.3">
      <c r="B164" s="29"/>
      <c r="C164" s="29"/>
      <c r="D164" s="29"/>
      <c r="E164" s="29"/>
      <c r="F164" s="29"/>
      <c r="G164" s="29"/>
    </row>
    <row r="165" spans="2:7" s="24" customFormat="1" x14ac:dyDescent="0.3">
      <c r="B165" s="29"/>
      <c r="C165" s="29"/>
      <c r="D165" s="29"/>
      <c r="E165" s="29"/>
      <c r="F165" s="29"/>
      <c r="G165" s="29"/>
    </row>
    <row r="166" spans="2:7" s="24" customFormat="1" x14ac:dyDescent="0.3">
      <c r="B166" s="29"/>
      <c r="C166" s="29"/>
      <c r="D166" s="29"/>
      <c r="E166" s="29"/>
      <c r="F166" s="29"/>
      <c r="G166" s="29"/>
    </row>
    <row r="167" spans="2:7" s="24" customFormat="1" x14ac:dyDescent="0.3">
      <c r="B167" s="29"/>
      <c r="C167" s="29"/>
      <c r="D167" s="29"/>
      <c r="E167" s="29"/>
      <c r="F167" s="29"/>
      <c r="G167" s="29"/>
    </row>
    <row r="168" spans="2:7" s="24" customFormat="1" x14ac:dyDescent="0.3">
      <c r="B168" s="29"/>
      <c r="C168" s="29"/>
      <c r="D168" s="29"/>
      <c r="E168" s="29"/>
      <c r="F168" s="29"/>
      <c r="G168" s="29"/>
    </row>
    <row r="169" spans="2:7" s="24" customFormat="1" x14ac:dyDescent="0.3">
      <c r="B169" s="29"/>
      <c r="C169" s="29"/>
      <c r="D169" s="29"/>
      <c r="E169" s="29"/>
      <c r="F169" s="29"/>
      <c r="G169" s="29"/>
    </row>
    <row r="170" spans="2:7" s="24" customFormat="1" x14ac:dyDescent="0.3">
      <c r="B170" s="29"/>
      <c r="C170" s="29"/>
      <c r="D170" s="29"/>
      <c r="E170" s="29"/>
      <c r="F170" s="29"/>
      <c r="G170" s="29"/>
    </row>
    <row r="171" spans="2:7" s="24" customFormat="1" x14ac:dyDescent="0.3">
      <c r="B171" s="29"/>
      <c r="C171" s="29"/>
      <c r="D171" s="29"/>
      <c r="E171" s="29"/>
      <c r="F171" s="29"/>
      <c r="G171" s="29"/>
    </row>
    <row r="172" spans="2:7" s="24" customFormat="1" x14ac:dyDescent="0.3">
      <c r="B172" s="29"/>
      <c r="C172" s="29"/>
      <c r="D172" s="29"/>
      <c r="E172" s="29"/>
      <c r="F172" s="29"/>
      <c r="G172" s="29"/>
    </row>
    <row r="173" spans="2:7" s="24" customFormat="1" x14ac:dyDescent="0.3">
      <c r="B173" s="29"/>
      <c r="C173" s="29"/>
      <c r="D173" s="29"/>
      <c r="E173" s="29"/>
      <c r="F173" s="29"/>
      <c r="G173" s="29"/>
    </row>
    <row r="174" spans="2:7" s="24" customFormat="1" x14ac:dyDescent="0.3">
      <c r="B174" s="29"/>
      <c r="C174" s="29"/>
      <c r="D174" s="29"/>
      <c r="E174" s="29"/>
      <c r="F174" s="29"/>
      <c r="G174" s="29"/>
    </row>
    <row r="175" spans="2:7" s="24" customFormat="1" x14ac:dyDescent="0.3">
      <c r="B175" s="29"/>
      <c r="C175" s="29"/>
      <c r="D175" s="29"/>
      <c r="E175" s="29"/>
      <c r="F175" s="29"/>
      <c r="G175" s="29"/>
    </row>
    <row r="176" spans="2:7" s="24" customFormat="1" x14ac:dyDescent="0.3">
      <c r="B176" s="29"/>
      <c r="C176" s="29"/>
      <c r="D176" s="29"/>
      <c r="E176" s="29"/>
      <c r="F176" s="29"/>
      <c r="G176" s="29"/>
    </row>
    <row r="177" spans="2:7" s="24" customFormat="1" x14ac:dyDescent="0.3">
      <c r="B177" s="29"/>
      <c r="C177" s="29"/>
      <c r="D177" s="29"/>
      <c r="E177" s="29"/>
      <c r="F177" s="29"/>
      <c r="G177" s="29"/>
    </row>
    <row r="178" spans="2:7" s="24" customFormat="1" x14ac:dyDescent="0.3">
      <c r="B178" s="29"/>
      <c r="C178" s="29"/>
      <c r="D178" s="29"/>
      <c r="E178" s="29"/>
      <c r="F178" s="29"/>
      <c r="G178" s="29"/>
    </row>
    <row r="179" spans="2:7" s="24" customFormat="1" x14ac:dyDescent="0.3">
      <c r="B179" s="29"/>
      <c r="C179" s="29"/>
      <c r="D179" s="29"/>
      <c r="E179" s="29"/>
      <c r="F179" s="29"/>
      <c r="G179" s="29"/>
    </row>
    <row r="180" spans="2:7" s="24" customFormat="1" x14ac:dyDescent="0.3">
      <c r="B180" s="29"/>
      <c r="C180" s="29"/>
      <c r="D180" s="29"/>
      <c r="E180" s="29"/>
      <c r="F180" s="29"/>
      <c r="G180" s="29"/>
    </row>
    <row r="181" spans="2:7" s="24" customFormat="1" x14ac:dyDescent="0.3">
      <c r="B181" s="29"/>
      <c r="C181" s="29"/>
      <c r="D181" s="29"/>
      <c r="E181" s="29"/>
      <c r="F181" s="29"/>
      <c r="G181" s="29"/>
    </row>
    <row r="182" spans="2:7" s="24" customFormat="1" x14ac:dyDescent="0.3">
      <c r="B182" s="29"/>
      <c r="C182" s="29"/>
      <c r="D182" s="29"/>
      <c r="E182" s="29"/>
      <c r="F182" s="29"/>
      <c r="G182" s="29"/>
    </row>
    <row r="183" spans="2:7" s="24" customFormat="1" x14ac:dyDescent="0.3">
      <c r="B183" s="29"/>
      <c r="C183" s="29"/>
      <c r="D183" s="29"/>
      <c r="E183" s="29"/>
      <c r="F183" s="29"/>
      <c r="G183" s="29"/>
    </row>
    <row r="184" spans="2:7" s="24" customFormat="1" x14ac:dyDescent="0.3">
      <c r="B184" s="29"/>
      <c r="C184" s="29"/>
      <c r="D184" s="29"/>
      <c r="E184" s="29"/>
      <c r="F184" s="29"/>
      <c r="G184" s="29"/>
    </row>
    <row r="185" spans="2:7" s="24" customFormat="1" x14ac:dyDescent="0.3">
      <c r="B185" s="29"/>
      <c r="C185" s="29"/>
      <c r="D185" s="29"/>
      <c r="E185" s="29"/>
      <c r="F185" s="29"/>
      <c r="G185" s="29"/>
    </row>
    <row r="186" spans="2:7" s="24" customFormat="1" x14ac:dyDescent="0.3">
      <c r="B186" s="29"/>
      <c r="C186" s="29"/>
      <c r="D186" s="29"/>
      <c r="E186" s="29"/>
      <c r="F186" s="29"/>
      <c r="G186" s="29"/>
    </row>
    <row r="187" spans="2:7" s="24" customFormat="1" x14ac:dyDescent="0.3">
      <c r="B187" s="29"/>
      <c r="C187" s="29"/>
      <c r="D187" s="29"/>
      <c r="E187" s="29"/>
      <c r="F187" s="29"/>
      <c r="G187" s="29"/>
    </row>
    <row r="188" spans="2:7" s="24" customFormat="1" x14ac:dyDescent="0.3">
      <c r="B188" s="29"/>
      <c r="C188" s="29"/>
      <c r="D188" s="29"/>
      <c r="E188" s="29"/>
      <c r="F188" s="29"/>
      <c r="G188" s="29"/>
    </row>
    <row r="189" spans="2:7" s="24" customFormat="1" x14ac:dyDescent="0.3">
      <c r="B189" s="29"/>
      <c r="C189" s="29"/>
      <c r="D189" s="29"/>
      <c r="E189" s="29"/>
      <c r="F189" s="29"/>
      <c r="G189" s="29"/>
    </row>
    <row r="190" spans="2:7" s="24" customFormat="1" x14ac:dyDescent="0.3">
      <c r="B190" s="29"/>
      <c r="C190" s="29"/>
      <c r="D190" s="29"/>
      <c r="E190" s="29"/>
      <c r="F190" s="29"/>
      <c r="G190" s="29"/>
    </row>
    <row r="191" spans="2:7" s="24" customFormat="1" x14ac:dyDescent="0.3">
      <c r="B191" s="29"/>
      <c r="C191" s="29"/>
      <c r="D191" s="29"/>
      <c r="E191" s="29"/>
      <c r="F191" s="29"/>
      <c r="G191" s="29"/>
    </row>
    <row r="192" spans="2:7" s="24" customFormat="1" x14ac:dyDescent="0.3">
      <c r="B192" s="29"/>
      <c r="C192" s="29"/>
      <c r="D192" s="29"/>
      <c r="E192" s="29"/>
      <c r="F192" s="29"/>
      <c r="G192" s="29"/>
    </row>
    <row r="193" spans="2:7" s="24" customFormat="1" x14ac:dyDescent="0.3">
      <c r="B193" s="29"/>
      <c r="C193" s="29"/>
      <c r="D193" s="29"/>
      <c r="E193" s="29"/>
      <c r="F193" s="29"/>
      <c r="G193" s="29"/>
    </row>
    <row r="194" spans="2:7" s="24" customFormat="1" x14ac:dyDescent="0.3">
      <c r="B194" s="29"/>
      <c r="C194" s="29"/>
      <c r="D194" s="29"/>
      <c r="E194" s="29"/>
      <c r="F194" s="29"/>
      <c r="G194" s="29"/>
    </row>
    <row r="195" spans="2:7" s="24" customFormat="1" x14ac:dyDescent="0.3">
      <c r="B195" s="29"/>
      <c r="C195" s="29"/>
      <c r="D195" s="29"/>
      <c r="E195" s="29"/>
      <c r="F195" s="29"/>
      <c r="G195" s="29"/>
    </row>
    <row r="196" spans="2:7" s="24" customFormat="1" x14ac:dyDescent="0.3">
      <c r="B196" s="29"/>
      <c r="C196" s="29"/>
      <c r="D196" s="29"/>
      <c r="E196" s="29"/>
      <c r="F196" s="29"/>
      <c r="G196" s="29"/>
    </row>
    <row r="197" spans="2:7" s="24" customFormat="1" x14ac:dyDescent="0.3">
      <c r="B197" s="29"/>
      <c r="C197" s="29"/>
      <c r="D197" s="29"/>
      <c r="E197" s="29"/>
      <c r="F197" s="29"/>
      <c r="G197" s="29"/>
    </row>
    <row r="198" spans="2:7" s="24" customFormat="1" x14ac:dyDescent="0.3">
      <c r="B198" s="29"/>
      <c r="C198" s="29"/>
      <c r="D198" s="29"/>
      <c r="E198" s="29"/>
      <c r="F198" s="29"/>
      <c r="G198" s="29"/>
    </row>
    <row r="199" spans="2:7" s="24" customFormat="1" x14ac:dyDescent="0.3">
      <c r="B199" s="29"/>
      <c r="C199" s="29"/>
      <c r="D199" s="29"/>
      <c r="E199" s="29"/>
      <c r="F199" s="29"/>
      <c r="G199" s="29"/>
    </row>
    <row r="200" spans="2:7" s="24" customFormat="1" x14ac:dyDescent="0.3">
      <c r="B200" s="29"/>
      <c r="C200" s="29"/>
      <c r="D200" s="29"/>
      <c r="E200" s="29"/>
      <c r="F200" s="29"/>
      <c r="G200" s="29"/>
    </row>
    <row r="201" spans="2:7" s="24" customFormat="1" x14ac:dyDescent="0.3">
      <c r="B201" s="29"/>
      <c r="C201" s="29"/>
      <c r="D201" s="29"/>
      <c r="E201" s="29"/>
      <c r="F201" s="29"/>
      <c r="G201" s="29"/>
    </row>
    <row r="202" spans="2:7" s="24" customFormat="1" x14ac:dyDescent="0.3">
      <c r="B202" s="29"/>
      <c r="C202" s="29"/>
      <c r="D202" s="29"/>
      <c r="E202" s="29"/>
      <c r="F202" s="29"/>
      <c r="G202" s="29"/>
    </row>
    <row r="203" spans="2:7" s="24" customFormat="1" x14ac:dyDescent="0.3">
      <c r="B203" s="29"/>
      <c r="C203" s="29"/>
      <c r="D203" s="29"/>
      <c r="E203" s="29"/>
      <c r="F203" s="29"/>
      <c r="G203" s="29"/>
    </row>
    <row r="204" spans="2:7" s="24" customFormat="1" x14ac:dyDescent="0.3">
      <c r="B204" s="29"/>
      <c r="C204" s="29"/>
      <c r="D204" s="29"/>
      <c r="E204" s="29"/>
      <c r="F204" s="29"/>
      <c r="G204" s="29"/>
    </row>
    <row r="205" spans="2:7" s="24" customFormat="1" x14ac:dyDescent="0.3">
      <c r="B205" s="29"/>
      <c r="C205" s="29"/>
      <c r="D205" s="29"/>
      <c r="E205" s="29"/>
      <c r="F205" s="29"/>
      <c r="G205" s="29"/>
    </row>
    <row r="206" spans="2:7" s="24" customFormat="1" x14ac:dyDescent="0.3">
      <c r="B206" s="29"/>
      <c r="C206" s="29"/>
      <c r="D206" s="29"/>
      <c r="E206" s="29"/>
      <c r="F206" s="29"/>
      <c r="G206" s="29"/>
    </row>
    <row r="207" spans="2:7" s="24" customFormat="1" x14ac:dyDescent="0.3">
      <c r="B207" s="29"/>
      <c r="C207" s="29"/>
      <c r="D207" s="29"/>
      <c r="E207" s="29"/>
      <c r="F207" s="29"/>
      <c r="G207" s="29"/>
    </row>
    <row r="208" spans="2:7" s="24" customFormat="1" x14ac:dyDescent="0.3">
      <c r="B208" s="29"/>
      <c r="C208" s="29"/>
      <c r="D208" s="29"/>
      <c r="E208" s="29"/>
      <c r="F208" s="29"/>
      <c r="G208" s="29"/>
    </row>
    <row r="209" spans="2:7" s="24" customFormat="1" x14ac:dyDescent="0.3">
      <c r="B209" s="29"/>
      <c r="C209" s="29"/>
      <c r="D209" s="29"/>
      <c r="E209" s="29"/>
      <c r="F209" s="29"/>
      <c r="G209" s="29"/>
    </row>
    <row r="210" spans="2:7" s="24" customFormat="1" x14ac:dyDescent="0.3">
      <c r="B210" s="29"/>
      <c r="C210" s="29"/>
      <c r="D210" s="29"/>
      <c r="E210" s="29"/>
      <c r="F210" s="29"/>
      <c r="G210" s="29"/>
    </row>
    <row r="211" spans="2:7" s="24" customFormat="1" x14ac:dyDescent="0.3">
      <c r="B211" s="29"/>
      <c r="C211" s="29"/>
      <c r="D211" s="29"/>
      <c r="E211" s="29"/>
      <c r="F211" s="29"/>
      <c r="G211" s="29"/>
    </row>
    <row r="212" spans="2:7" s="24" customFormat="1" x14ac:dyDescent="0.3">
      <c r="B212" s="29"/>
      <c r="C212" s="29"/>
      <c r="D212" s="29"/>
      <c r="E212" s="29"/>
      <c r="F212" s="29"/>
      <c r="G212" s="29"/>
    </row>
    <row r="213" spans="2:7" s="24" customFormat="1" x14ac:dyDescent="0.3">
      <c r="B213" s="29"/>
      <c r="C213" s="29"/>
      <c r="D213" s="29"/>
      <c r="E213" s="29"/>
      <c r="F213" s="29"/>
      <c r="G213" s="29"/>
    </row>
    <row r="214" spans="2:7" s="24" customFormat="1" x14ac:dyDescent="0.3">
      <c r="B214" s="29"/>
      <c r="C214" s="29"/>
      <c r="D214" s="29"/>
      <c r="E214" s="29"/>
      <c r="F214" s="29"/>
      <c r="G214" s="29"/>
    </row>
    <row r="215" spans="2:7" s="24" customFormat="1" x14ac:dyDescent="0.3">
      <c r="B215" s="29"/>
      <c r="C215" s="29"/>
      <c r="D215" s="29"/>
      <c r="E215" s="29"/>
      <c r="F215" s="29"/>
      <c r="G215" s="29"/>
    </row>
    <row r="216" spans="2:7" s="24" customFormat="1" x14ac:dyDescent="0.3">
      <c r="B216" s="29"/>
      <c r="C216" s="29"/>
      <c r="D216" s="29"/>
      <c r="E216" s="29"/>
      <c r="F216" s="29"/>
      <c r="G216" s="29"/>
    </row>
    <row r="217" spans="2:7" s="24" customFormat="1" x14ac:dyDescent="0.3">
      <c r="B217" s="29"/>
      <c r="C217" s="29"/>
      <c r="D217" s="29"/>
      <c r="E217" s="29"/>
      <c r="F217" s="29"/>
      <c r="G217" s="29"/>
    </row>
    <row r="218" spans="2:7" s="24" customFormat="1" x14ac:dyDescent="0.3">
      <c r="B218" s="29"/>
      <c r="C218" s="29"/>
      <c r="D218" s="29"/>
      <c r="E218" s="29"/>
      <c r="F218" s="29"/>
      <c r="G218" s="29"/>
    </row>
    <row r="219" spans="2:7" s="24" customFormat="1" x14ac:dyDescent="0.3">
      <c r="B219" s="29"/>
      <c r="C219" s="29"/>
      <c r="D219" s="29"/>
      <c r="E219" s="29"/>
      <c r="F219" s="29"/>
      <c r="G219" s="29"/>
    </row>
    <row r="220" spans="2:7" s="24" customFormat="1" x14ac:dyDescent="0.3">
      <c r="B220" s="29"/>
      <c r="C220" s="29"/>
      <c r="D220" s="29"/>
      <c r="E220" s="29"/>
      <c r="F220" s="29"/>
      <c r="G220" s="29"/>
    </row>
    <row r="221" spans="2:7" s="24" customFormat="1" x14ac:dyDescent="0.3">
      <c r="B221" s="29"/>
      <c r="C221" s="29"/>
      <c r="D221" s="29"/>
      <c r="E221" s="29"/>
      <c r="F221" s="29"/>
      <c r="G221" s="29"/>
    </row>
    <row r="222" spans="2:7" s="24" customFormat="1" x14ac:dyDescent="0.3">
      <c r="B222" s="29"/>
      <c r="C222" s="29"/>
      <c r="D222" s="29"/>
      <c r="E222" s="29"/>
      <c r="F222" s="29"/>
      <c r="G222" s="29"/>
    </row>
    <row r="223" spans="2:7" s="24" customFormat="1" x14ac:dyDescent="0.3">
      <c r="B223" s="29"/>
      <c r="C223" s="29"/>
      <c r="D223" s="29"/>
      <c r="E223" s="29"/>
      <c r="F223" s="29"/>
      <c r="G223" s="29"/>
    </row>
    <row r="224" spans="2:7" s="24" customFormat="1" x14ac:dyDescent="0.3">
      <c r="B224" s="29"/>
      <c r="C224" s="29"/>
      <c r="D224" s="29"/>
      <c r="E224" s="29"/>
      <c r="F224" s="29"/>
      <c r="G224" s="29"/>
    </row>
    <row r="225" spans="2:7" s="24" customFormat="1" x14ac:dyDescent="0.3">
      <c r="B225" s="29"/>
      <c r="C225" s="29"/>
      <c r="D225" s="29"/>
      <c r="E225" s="29"/>
      <c r="F225" s="29"/>
      <c r="G225" s="29"/>
    </row>
    <row r="226" spans="2:7" s="24" customFormat="1" x14ac:dyDescent="0.3">
      <c r="B226" s="29"/>
      <c r="C226" s="29"/>
      <c r="D226" s="29"/>
      <c r="E226" s="29"/>
      <c r="F226" s="29"/>
      <c r="G226" s="29"/>
    </row>
    <row r="227" spans="2:7" s="24" customFormat="1" x14ac:dyDescent="0.3">
      <c r="B227" s="29"/>
      <c r="C227" s="29"/>
      <c r="D227" s="29"/>
      <c r="E227" s="29"/>
      <c r="F227" s="29"/>
      <c r="G227" s="29"/>
    </row>
    <row r="228" spans="2:7" s="24" customFormat="1" x14ac:dyDescent="0.3">
      <c r="B228" s="29"/>
      <c r="C228" s="29"/>
      <c r="D228" s="29"/>
      <c r="E228" s="29"/>
      <c r="F228" s="29"/>
      <c r="G228" s="29"/>
    </row>
    <row r="229" spans="2:7" s="24" customFormat="1" x14ac:dyDescent="0.3">
      <c r="B229" s="29"/>
      <c r="C229" s="29"/>
      <c r="D229" s="29"/>
      <c r="E229" s="29"/>
      <c r="F229" s="29"/>
      <c r="G229" s="29"/>
    </row>
    <row r="230" spans="2:7" s="24" customFormat="1" x14ac:dyDescent="0.3">
      <c r="B230" s="29"/>
      <c r="C230" s="29"/>
      <c r="D230" s="29"/>
      <c r="E230" s="29"/>
      <c r="F230" s="29"/>
      <c r="G230" s="29"/>
    </row>
    <row r="231" spans="2:7" s="24" customFormat="1" x14ac:dyDescent="0.3">
      <c r="B231" s="29"/>
      <c r="C231" s="29"/>
      <c r="D231" s="29"/>
      <c r="E231" s="29"/>
      <c r="F231" s="29"/>
      <c r="G231" s="29"/>
    </row>
    <row r="232" spans="2:7" s="24" customFormat="1" x14ac:dyDescent="0.3">
      <c r="B232" s="29"/>
      <c r="C232" s="29"/>
      <c r="D232" s="29"/>
      <c r="E232" s="29"/>
      <c r="F232" s="29"/>
      <c r="G232" s="29"/>
    </row>
    <row r="233" spans="2:7" s="24" customFormat="1" x14ac:dyDescent="0.3">
      <c r="B233" s="29"/>
      <c r="C233" s="29"/>
      <c r="D233" s="29"/>
      <c r="E233" s="29"/>
      <c r="F233" s="29"/>
      <c r="G233" s="29"/>
    </row>
    <row r="234" spans="2:7" s="24" customFormat="1" x14ac:dyDescent="0.3">
      <c r="B234" s="29"/>
      <c r="C234" s="29"/>
      <c r="D234" s="29"/>
      <c r="E234" s="29"/>
      <c r="F234" s="29"/>
      <c r="G234" s="29"/>
    </row>
    <row r="235" spans="2:7" s="24" customFormat="1" x14ac:dyDescent="0.3">
      <c r="B235" s="29"/>
      <c r="C235" s="29"/>
      <c r="D235" s="29"/>
      <c r="E235" s="29"/>
      <c r="F235" s="29"/>
      <c r="G235" s="29"/>
    </row>
    <row r="236" spans="2:7" s="24" customFormat="1" x14ac:dyDescent="0.3">
      <c r="B236" s="29"/>
      <c r="C236" s="29"/>
      <c r="D236" s="29"/>
      <c r="E236" s="29"/>
      <c r="F236" s="29"/>
      <c r="G236" s="29"/>
    </row>
    <row r="237" spans="2:7" s="24" customFormat="1" x14ac:dyDescent="0.3">
      <c r="B237" s="29"/>
      <c r="C237" s="29"/>
      <c r="D237" s="29"/>
      <c r="E237" s="29"/>
      <c r="F237" s="29"/>
      <c r="G237" s="29"/>
    </row>
    <row r="238" spans="2:7" s="24" customFormat="1" x14ac:dyDescent="0.3">
      <c r="B238" s="29"/>
      <c r="C238" s="29"/>
      <c r="D238" s="29"/>
      <c r="E238" s="29"/>
      <c r="F238" s="29"/>
      <c r="G238" s="29"/>
    </row>
    <row r="239" spans="2:7" s="24" customFormat="1" x14ac:dyDescent="0.3">
      <c r="B239" s="29"/>
      <c r="C239" s="29"/>
      <c r="D239" s="29"/>
      <c r="E239" s="29"/>
      <c r="F239" s="29"/>
      <c r="G239" s="29"/>
    </row>
    <row r="240" spans="2:7" s="24" customFormat="1" x14ac:dyDescent="0.3">
      <c r="B240" s="29"/>
      <c r="C240" s="29"/>
      <c r="D240" s="29"/>
      <c r="E240" s="29"/>
      <c r="F240" s="29"/>
      <c r="G240" s="29"/>
    </row>
    <row r="241" spans="2:7" s="24" customFormat="1" x14ac:dyDescent="0.3">
      <c r="B241" s="29"/>
      <c r="C241" s="29"/>
      <c r="D241" s="29"/>
      <c r="E241" s="29"/>
      <c r="F241" s="29"/>
      <c r="G241" s="29"/>
    </row>
    <row r="242" spans="2:7" s="24" customFormat="1" x14ac:dyDescent="0.3">
      <c r="B242" s="29"/>
      <c r="C242" s="29"/>
      <c r="D242" s="29"/>
      <c r="E242" s="29"/>
      <c r="F242" s="29"/>
      <c r="G242" s="29"/>
    </row>
    <row r="243" spans="2:7" s="24" customFormat="1" x14ac:dyDescent="0.3">
      <c r="B243" s="29"/>
      <c r="C243" s="29"/>
      <c r="D243" s="29"/>
      <c r="E243" s="29"/>
      <c r="F243" s="29"/>
      <c r="G243" s="29"/>
    </row>
    <row r="244" spans="2:7" s="24" customFormat="1" x14ac:dyDescent="0.3">
      <c r="B244" s="29"/>
      <c r="C244" s="29"/>
      <c r="D244" s="29"/>
      <c r="E244" s="29"/>
      <c r="F244" s="29"/>
      <c r="G244" s="29"/>
    </row>
    <row r="245" spans="2:7" s="24" customFormat="1" x14ac:dyDescent="0.3">
      <c r="B245" s="29"/>
      <c r="C245" s="29"/>
      <c r="D245" s="29"/>
      <c r="E245" s="29"/>
      <c r="F245" s="29"/>
      <c r="G245" s="29"/>
    </row>
    <row r="246" spans="2:7" s="24" customFormat="1" x14ac:dyDescent="0.3">
      <c r="B246" s="29"/>
      <c r="C246" s="29"/>
      <c r="D246" s="29"/>
      <c r="E246" s="29"/>
      <c r="F246" s="29"/>
      <c r="G246" s="29"/>
    </row>
    <row r="247" spans="2:7" s="24" customFormat="1" x14ac:dyDescent="0.3">
      <c r="B247" s="29"/>
      <c r="C247" s="29"/>
      <c r="D247" s="29"/>
      <c r="E247" s="29"/>
      <c r="F247" s="29"/>
      <c r="G247" s="29"/>
    </row>
    <row r="248" spans="2:7" s="24" customFormat="1" x14ac:dyDescent="0.3">
      <c r="B248" s="29"/>
      <c r="C248" s="29"/>
      <c r="D248" s="29"/>
      <c r="E248" s="29"/>
      <c r="F248" s="29"/>
      <c r="G248" s="29"/>
    </row>
    <row r="249" spans="2:7" s="24" customFormat="1" x14ac:dyDescent="0.3">
      <c r="B249" s="29"/>
      <c r="C249" s="29"/>
      <c r="D249" s="29"/>
      <c r="E249" s="29"/>
      <c r="F249" s="29"/>
      <c r="G249" s="29"/>
    </row>
    <row r="250" spans="2:7" s="24" customFormat="1" x14ac:dyDescent="0.3">
      <c r="B250" s="29"/>
      <c r="C250" s="29"/>
      <c r="D250" s="29"/>
      <c r="E250" s="29"/>
      <c r="F250" s="29"/>
      <c r="G250" s="29"/>
    </row>
    <row r="251" spans="2:7" s="24" customFormat="1" x14ac:dyDescent="0.3">
      <c r="B251" s="29"/>
      <c r="C251" s="29"/>
      <c r="D251" s="29"/>
      <c r="E251" s="29"/>
      <c r="F251" s="29"/>
      <c r="G251" s="29"/>
    </row>
    <row r="252" spans="2:7" s="24" customFormat="1" x14ac:dyDescent="0.3">
      <c r="B252" s="29"/>
      <c r="C252" s="29"/>
      <c r="D252" s="29"/>
      <c r="E252" s="29"/>
      <c r="F252" s="29"/>
      <c r="G252" s="29"/>
    </row>
    <row r="253" spans="2:7" s="24" customFormat="1" x14ac:dyDescent="0.3">
      <c r="B253" s="29"/>
      <c r="C253" s="29"/>
      <c r="D253" s="29"/>
      <c r="E253" s="29"/>
      <c r="F253" s="29"/>
      <c r="G253" s="29"/>
    </row>
    <row r="254" spans="2:7" s="24" customFormat="1" x14ac:dyDescent="0.3">
      <c r="B254" s="29"/>
      <c r="C254" s="29"/>
      <c r="D254" s="29"/>
      <c r="E254" s="29"/>
      <c r="F254" s="29"/>
      <c r="G254" s="29"/>
    </row>
    <row r="255" spans="2:7" s="24" customFormat="1" x14ac:dyDescent="0.3">
      <c r="B255" s="29"/>
      <c r="C255" s="29"/>
      <c r="D255" s="29"/>
      <c r="E255" s="29"/>
      <c r="F255" s="29"/>
      <c r="G255" s="29"/>
    </row>
    <row r="256" spans="2:7" s="24" customFormat="1" x14ac:dyDescent="0.3">
      <c r="B256" s="29"/>
      <c r="C256" s="29"/>
      <c r="D256" s="29"/>
      <c r="E256" s="29"/>
      <c r="F256" s="29"/>
      <c r="G256" s="29"/>
    </row>
    <row r="257" spans="2:7" s="24" customFormat="1" x14ac:dyDescent="0.3">
      <c r="B257" s="29"/>
      <c r="C257" s="29"/>
      <c r="D257" s="29"/>
      <c r="E257" s="29"/>
      <c r="F257" s="29"/>
      <c r="G257" s="29"/>
    </row>
    <row r="258" spans="2:7" s="24" customFormat="1" x14ac:dyDescent="0.3">
      <c r="B258" s="29"/>
      <c r="C258" s="29"/>
      <c r="D258" s="29"/>
      <c r="E258" s="29"/>
      <c r="F258" s="29"/>
      <c r="G258" s="29"/>
    </row>
    <row r="259" spans="2:7" s="24" customFormat="1" x14ac:dyDescent="0.3">
      <c r="B259" s="29"/>
      <c r="C259" s="29"/>
      <c r="D259" s="29"/>
      <c r="E259" s="29"/>
      <c r="F259" s="29"/>
      <c r="G259" s="29"/>
    </row>
    <row r="260" spans="2:7" s="24" customFormat="1" x14ac:dyDescent="0.3">
      <c r="B260" s="29"/>
      <c r="C260" s="29"/>
      <c r="D260" s="29"/>
      <c r="E260" s="29"/>
      <c r="F260" s="29"/>
      <c r="G260" s="29"/>
    </row>
    <row r="261" spans="2:7" s="24" customFormat="1" x14ac:dyDescent="0.3">
      <c r="B261" s="29"/>
      <c r="C261" s="29"/>
      <c r="D261" s="29"/>
      <c r="E261" s="29"/>
      <c r="F261" s="29"/>
      <c r="G261" s="29"/>
    </row>
    <row r="262" spans="2:7" s="24" customFormat="1" x14ac:dyDescent="0.3">
      <c r="B262" s="29"/>
      <c r="C262" s="29"/>
      <c r="D262" s="29"/>
      <c r="E262" s="29"/>
      <c r="F262" s="29"/>
      <c r="G262" s="29"/>
    </row>
    <row r="263" spans="2:7" s="24" customFormat="1" x14ac:dyDescent="0.3">
      <c r="B263" s="29"/>
      <c r="C263" s="29"/>
      <c r="D263" s="29"/>
      <c r="E263" s="29"/>
      <c r="F263" s="29"/>
      <c r="G263" s="29"/>
    </row>
    <row r="264" spans="2:7" s="24" customFormat="1" x14ac:dyDescent="0.3">
      <c r="B264" s="29"/>
      <c r="C264" s="29"/>
      <c r="D264" s="29"/>
      <c r="E264" s="29"/>
      <c r="F264" s="29"/>
      <c r="G264" s="29"/>
    </row>
    <row r="265" spans="2:7" s="24" customFormat="1" x14ac:dyDescent="0.3">
      <c r="B265" s="29"/>
      <c r="C265" s="29"/>
      <c r="D265" s="29"/>
      <c r="E265" s="29"/>
      <c r="F265" s="29"/>
      <c r="G265" s="29"/>
    </row>
    <row r="266" spans="2:7" s="24" customFormat="1" x14ac:dyDescent="0.3">
      <c r="B266" s="29"/>
      <c r="C266" s="29"/>
      <c r="D266" s="29"/>
      <c r="E266" s="29"/>
      <c r="F266" s="29"/>
      <c r="G266" s="29"/>
    </row>
    <row r="267" spans="2:7" s="24" customFormat="1" x14ac:dyDescent="0.3">
      <c r="B267" s="29"/>
      <c r="C267" s="29"/>
      <c r="D267" s="29"/>
      <c r="E267" s="29"/>
      <c r="F267" s="29"/>
      <c r="G267" s="29"/>
    </row>
    <row r="268" spans="2:7" s="24" customFormat="1" x14ac:dyDescent="0.3">
      <c r="B268" s="29"/>
      <c r="C268" s="29"/>
      <c r="D268" s="29"/>
      <c r="E268" s="29"/>
      <c r="F268" s="29"/>
      <c r="G268" s="29"/>
    </row>
    <row r="269" spans="2:7" s="24" customFormat="1" x14ac:dyDescent="0.3">
      <c r="B269" s="29"/>
      <c r="C269" s="29"/>
      <c r="D269" s="29"/>
      <c r="E269" s="29"/>
      <c r="F269" s="29"/>
      <c r="G269" s="29"/>
    </row>
    <row r="270" spans="2:7" s="24" customFormat="1" x14ac:dyDescent="0.3">
      <c r="B270" s="29"/>
      <c r="C270" s="29"/>
      <c r="D270" s="29"/>
      <c r="E270" s="29"/>
      <c r="F270" s="29"/>
      <c r="G270" s="29"/>
    </row>
    <row r="271" spans="2:7" s="24" customFormat="1" x14ac:dyDescent="0.3">
      <c r="B271" s="29"/>
      <c r="C271" s="29"/>
      <c r="D271" s="29"/>
      <c r="E271" s="29"/>
      <c r="F271" s="29"/>
      <c r="G271" s="29"/>
    </row>
    <row r="272" spans="2:7" s="24" customFormat="1" x14ac:dyDescent="0.3">
      <c r="B272" s="29"/>
      <c r="C272" s="29"/>
      <c r="D272" s="29"/>
      <c r="E272" s="29"/>
      <c r="F272" s="29"/>
      <c r="G272" s="29"/>
    </row>
    <row r="273" spans="2:7" s="24" customFormat="1" x14ac:dyDescent="0.3">
      <c r="B273" s="29"/>
      <c r="C273" s="29"/>
      <c r="D273" s="29"/>
      <c r="E273" s="29"/>
      <c r="F273" s="29"/>
      <c r="G273" s="29"/>
    </row>
    <row r="274" spans="2:7" s="24" customFormat="1" x14ac:dyDescent="0.3">
      <c r="B274" s="29"/>
      <c r="C274" s="29"/>
      <c r="D274" s="29"/>
      <c r="E274" s="29"/>
      <c r="F274" s="29"/>
      <c r="G274" s="29"/>
    </row>
    <row r="275" spans="2:7" s="24" customFormat="1" x14ac:dyDescent="0.3">
      <c r="B275" s="29"/>
      <c r="C275" s="29"/>
      <c r="D275" s="29"/>
      <c r="E275" s="29"/>
      <c r="F275" s="29"/>
      <c r="G275" s="29"/>
    </row>
    <row r="276" spans="2:7" s="24" customFormat="1" x14ac:dyDescent="0.3">
      <c r="B276" s="29"/>
      <c r="C276" s="29"/>
      <c r="D276" s="29"/>
      <c r="E276" s="29"/>
      <c r="F276" s="29"/>
      <c r="G276" s="29"/>
    </row>
    <row r="277" spans="2:7" s="24" customFormat="1" x14ac:dyDescent="0.3">
      <c r="B277" s="29"/>
      <c r="C277" s="29"/>
      <c r="D277" s="29"/>
      <c r="E277" s="29"/>
      <c r="F277" s="29"/>
      <c r="G277" s="29"/>
    </row>
    <row r="278" spans="2:7" s="24" customFormat="1" x14ac:dyDescent="0.3">
      <c r="B278" s="29"/>
      <c r="C278" s="29"/>
      <c r="D278" s="29"/>
      <c r="E278" s="29"/>
      <c r="F278" s="29"/>
      <c r="G278" s="29"/>
    </row>
    <row r="279" spans="2:7" s="24" customFormat="1" x14ac:dyDescent="0.3">
      <c r="B279" s="29"/>
      <c r="C279" s="29"/>
      <c r="D279" s="29"/>
      <c r="E279" s="29"/>
      <c r="F279" s="29"/>
      <c r="G279" s="29"/>
    </row>
    <row r="280" spans="2:7" s="24" customFormat="1" x14ac:dyDescent="0.3">
      <c r="B280" s="29"/>
      <c r="C280" s="29"/>
      <c r="D280" s="29"/>
      <c r="E280" s="29"/>
      <c r="F280" s="29"/>
      <c r="G280" s="29"/>
    </row>
    <row r="281" spans="2:7" s="24" customFormat="1" x14ac:dyDescent="0.3">
      <c r="B281" s="29"/>
      <c r="C281" s="29"/>
      <c r="D281" s="29"/>
      <c r="E281" s="29"/>
      <c r="F281" s="29"/>
      <c r="G281" s="29"/>
    </row>
    <row r="282" spans="2:7" s="24" customFormat="1" x14ac:dyDescent="0.3">
      <c r="B282" s="29"/>
      <c r="C282" s="29"/>
      <c r="D282" s="29"/>
      <c r="E282" s="29"/>
      <c r="F282" s="29"/>
      <c r="G282" s="29"/>
    </row>
    <row r="283" spans="2:7" s="24" customFormat="1" x14ac:dyDescent="0.3">
      <c r="B283" s="29"/>
      <c r="C283" s="29"/>
      <c r="D283" s="29"/>
      <c r="E283" s="29"/>
      <c r="F283" s="29"/>
      <c r="G283" s="29"/>
    </row>
    <row r="284" spans="2:7" s="24" customFormat="1" x14ac:dyDescent="0.3">
      <c r="B284" s="29"/>
      <c r="C284" s="29"/>
      <c r="D284" s="29"/>
      <c r="E284" s="29"/>
      <c r="F284" s="29"/>
      <c r="G284" s="29"/>
    </row>
    <row r="285" spans="2:7" s="24" customFormat="1" x14ac:dyDescent="0.3">
      <c r="B285" s="29"/>
      <c r="C285" s="29"/>
      <c r="D285" s="29"/>
      <c r="E285" s="29"/>
      <c r="F285" s="29"/>
      <c r="G285" s="29"/>
    </row>
    <row r="286" spans="2:7" s="24" customFormat="1" x14ac:dyDescent="0.3">
      <c r="B286" s="29"/>
      <c r="C286" s="29"/>
      <c r="D286" s="29"/>
      <c r="E286" s="29"/>
      <c r="F286" s="29"/>
      <c r="G286" s="29"/>
    </row>
    <row r="287" spans="2:7" s="24" customFormat="1" x14ac:dyDescent="0.3">
      <c r="B287" s="29"/>
      <c r="C287" s="29"/>
      <c r="D287" s="29"/>
      <c r="E287" s="29"/>
      <c r="F287" s="29"/>
      <c r="G287" s="29"/>
    </row>
    <row r="288" spans="2:7" s="24" customFormat="1" x14ac:dyDescent="0.3">
      <c r="B288" s="29"/>
      <c r="C288" s="29"/>
      <c r="D288" s="29"/>
      <c r="E288" s="29"/>
      <c r="F288" s="29"/>
      <c r="G288" s="29"/>
    </row>
    <row r="289" spans="2:7" s="24" customFormat="1" x14ac:dyDescent="0.3">
      <c r="B289" s="29"/>
      <c r="C289" s="29"/>
      <c r="D289" s="29"/>
      <c r="E289" s="29"/>
      <c r="F289" s="29"/>
      <c r="G289" s="29"/>
    </row>
    <row r="290" spans="2:7" s="24" customFormat="1" x14ac:dyDescent="0.3">
      <c r="B290" s="29"/>
      <c r="C290" s="29"/>
      <c r="D290" s="29"/>
      <c r="E290" s="29"/>
      <c r="F290" s="29"/>
      <c r="G290" s="29"/>
    </row>
    <row r="291" spans="2:7" s="24" customFormat="1" x14ac:dyDescent="0.3">
      <c r="B291" s="29"/>
      <c r="C291" s="29"/>
      <c r="D291" s="29"/>
      <c r="E291" s="29"/>
      <c r="F291" s="29"/>
      <c r="G291" s="29"/>
    </row>
    <row r="292" spans="2:7" s="24" customFormat="1" x14ac:dyDescent="0.3">
      <c r="B292" s="29"/>
      <c r="C292" s="29"/>
      <c r="D292" s="29"/>
      <c r="E292" s="29"/>
      <c r="F292" s="29"/>
      <c r="G292" s="29"/>
    </row>
    <row r="293" spans="2:7" s="24" customFormat="1" x14ac:dyDescent="0.3">
      <c r="B293" s="29"/>
      <c r="C293" s="29"/>
      <c r="D293" s="29"/>
      <c r="E293" s="29"/>
      <c r="F293" s="29"/>
      <c r="G293" s="29"/>
    </row>
    <row r="294" spans="2:7" s="24" customFormat="1" x14ac:dyDescent="0.3">
      <c r="B294" s="29"/>
      <c r="C294" s="29"/>
      <c r="D294" s="29"/>
      <c r="E294" s="29"/>
      <c r="F294" s="29"/>
      <c r="G294" s="29"/>
    </row>
    <row r="295" spans="2:7" s="24" customFormat="1" x14ac:dyDescent="0.3">
      <c r="B295" s="29"/>
      <c r="C295" s="29"/>
      <c r="D295" s="29"/>
      <c r="E295" s="29"/>
      <c r="F295" s="29"/>
      <c r="G295" s="29"/>
    </row>
    <row r="296" spans="2:7" s="24" customFormat="1" x14ac:dyDescent="0.3">
      <c r="B296" s="29"/>
      <c r="C296" s="29"/>
      <c r="D296" s="29"/>
      <c r="E296" s="29"/>
      <c r="F296" s="29"/>
      <c r="G296" s="29"/>
    </row>
    <row r="297" spans="2:7" s="24" customFormat="1" x14ac:dyDescent="0.3">
      <c r="B297" s="29"/>
      <c r="C297" s="29"/>
      <c r="D297" s="29"/>
      <c r="E297" s="29"/>
      <c r="F297" s="29"/>
      <c r="G297" s="29"/>
    </row>
    <row r="298" spans="2:7" s="24" customFormat="1" x14ac:dyDescent="0.3">
      <c r="B298" s="29"/>
      <c r="C298" s="29"/>
      <c r="D298" s="29"/>
      <c r="E298" s="29"/>
      <c r="F298" s="29"/>
      <c r="G298" s="29"/>
    </row>
    <row r="299" spans="2:7" s="24" customFormat="1" x14ac:dyDescent="0.3">
      <c r="B299" s="29"/>
      <c r="C299" s="29"/>
      <c r="D299" s="29"/>
      <c r="E299" s="29"/>
      <c r="F299" s="29"/>
      <c r="G299" s="29"/>
    </row>
    <row r="300" spans="2:7" s="24" customFormat="1" x14ac:dyDescent="0.3">
      <c r="B300" s="29"/>
      <c r="C300" s="29"/>
      <c r="D300" s="29"/>
      <c r="E300" s="29"/>
      <c r="F300" s="29"/>
      <c r="G300" s="29"/>
    </row>
    <row r="301" spans="2:7" s="24" customFormat="1" x14ac:dyDescent="0.3">
      <c r="B301" s="29"/>
      <c r="C301" s="29"/>
      <c r="D301" s="29"/>
      <c r="E301" s="29"/>
      <c r="F301" s="29"/>
      <c r="G301" s="29"/>
    </row>
    <row r="302" spans="2:7" s="24" customFormat="1" x14ac:dyDescent="0.3">
      <c r="B302" s="29"/>
      <c r="C302" s="29"/>
      <c r="D302" s="29"/>
      <c r="E302" s="29"/>
      <c r="F302" s="29"/>
      <c r="G302" s="29"/>
    </row>
    <row r="303" spans="2:7" s="24" customFormat="1" x14ac:dyDescent="0.3">
      <c r="B303" s="29"/>
      <c r="C303" s="29"/>
      <c r="D303" s="29"/>
      <c r="E303" s="29"/>
      <c r="F303" s="29"/>
      <c r="G303" s="29"/>
    </row>
    <row r="304" spans="2:7" s="24" customFormat="1" x14ac:dyDescent="0.3">
      <c r="B304" s="29"/>
      <c r="C304" s="29"/>
      <c r="D304" s="29"/>
      <c r="E304" s="29"/>
      <c r="F304" s="29"/>
      <c r="G304" s="29"/>
    </row>
    <row r="305" spans="2:7" s="24" customFormat="1" x14ac:dyDescent="0.3">
      <c r="B305" s="29"/>
      <c r="C305" s="29"/>
      <c r="D305" s="29"/>
      <c r="E305" s="29"/>
      <c r="F305" s="29"/>
      <c r="G305" s="29"/>
    </row>
    <row r="306" spans="2:7" s="24" customFormat="1" x14ac:dyDescent="0.3">
      <c r="B306" s="29"/>
      <c r="C306" s="29"/>
      <c r="D306" s="29"/>
      <c r="E306" s="29"/>
      <c r="F306" s="29"/>
      <c r="G306" s="29"/>
    </row>
    <row r="307" spans="2:7" s="24" customFormat="1" x14ac:dyDescent="0.3">
      <c r="B307" s="29"/>
      <c r="C307" s="29"/>
      <c r="D307" s="29"/>
      <c r="E307" s="29"/>
      <c r="F307" s="29"/>
      <c r="G307" s="29"/>
    </row>
    <row r="308" spans="2:7" s="24" customFormat="1" x14ac:dyDescent="0.3">
      <c r="B308" s="29"/>
      <c r="C308" s="29"/>
      <c r="D308" s="29"/>
      <c r="E308" s="29"/>
      <c r="F308" s="29"/>
      <c r="G308" s="29"/>
    </row>
    <row r="309" spans="2:7" s="24" customFormat="1" x14ac:dyDescent="0.3">
      <c r="B309" s="29"/>
      <c r="C309" s="29"/>
      <c r="D309" s="29"/>
      <c r="E309" s="29"/>
      <c r="F309" s="29"/>
      <c r="G309" s="29"/>
    </row>
    <row r="310" spans="2:7" s="24" customFormat="1" x14ac:dyDescent="0.3">
      <c r="B310" s="29"/>
      <c r="C310" s="29"/>
      <c r="D310" s="29"/>
      <c r="E310" s="29"/>
      <c r="F310" s="29"/>
      <c r="G310" s="29"/>
    </row>
    <row r="311" spans="2:7" s="24" customFormat="1" x14ac:dyDescent="0.3">
      <c r="B311" s="29"/>
      <c r="C311" s="29"/>
      <c r="D311" s="29"/>
      <c r="E311" s="29"/>
      <c r="F311" s="29"/>
      <c r="G311" s="29"/>
    </row>
    <row r="312" spans="2:7" s="24" customFormat="1" x14ac:dyDescent="0.3">
      <c r="B312" s="29"/>
      <c r="C312" s="29"/>
      <c r="D312" s="29"/>
      <c r="E312" s="29"/>
      <c r="F312" s="29"/>
      <c r="G312" s="29"/>
    </row>
    <row r="313" spans="2:7" s="24" customFormat="1" x14ac:dyDescent="0.3">
      <c r="B313" s="29"/>
      <c r="C313" s="29"/>
      <c r="D313" s="29"/>
      <c r="E313" s="29"/>
      <c r="F313" s="29"/>
      <c r="G313" s="29"/>
    </row>
    <row r="314" spans="2:7" s="24" customFormat="1" x14ac:dyDescent="0.3">
      <c r="B314" s="29"/>
      <c r="C314" s="29"/>
      <c r="D314" s="29"/>
      <c r="E314" s="29"/>
      <c r="F314" s="29"/>
      <c r="G314" s="29"/>
    </row>
    <row r="315" spans="2:7" s="24" customFormat="1" x14ac:dyDescent="0.3">
      <c r="B315" s="29"/>
      <c r="C315" s="29"/>
      <c r="D315" s="29"/>
      <c r="E315" s="29"/>
      <c r="F315" s="29"/>
      <c r="G315" s="29"/>
    </row>
    <row r="316" spans="2:7" s="24" customFormat="1" x14ac:dyDescent="0.3">
      <c r="B316" s="29"/>
      <c r="C316" s="29"/>
      <c r="D316" s="29"/>
      <c r="E316" s="29"/>
      <c r="F316" s="29"/>
      <c r="G316" s="29"/>
    </row>
    <row r="317" spans="2:7" s="24" customFormat="1" x14ac:dyDescent="0.3">
      <c r="B317" s="29"/>
      <c r="C317" s="29"/>
      <c r="D317" s="29"/>
      <c r="E317" s="29"/>
      <c r="F317" s="29"/>
      <c r="G317" s="29"/>
    </row>
    <row r="318" spans="2:7" s="24" customFormat="1" x14ac:dyDescent="0.3">
      <c r="B318" s="29"/>
      <c r="C318" s="29"/>
      <c r="D318" s="29"/>
      <c r="E318" s="29"/>
      <c r="F318" s="29"/>
      <c r="G318" s="29"/>
    </row>
    <row r="319" spans="2:7" s="24" customFormat="1" x14ac:dyDescent="0.3">
      <c r="B319" s="29"/>
      <c r="C319" s="29"/>
      <c r="D319" s="29"/>
      <c r="E319" s="29"/>
      <c r="F319" s="29"/>
      <c r="G319" s="29"/>
    </row>
    <row r="320" spans="2:7" s="24" customFormat="1" x14ac:dyDescent="0.3">
      <c r="B320" s="29"/>
      <c r="C320" s="29"/>
      <c r="D320" s="29"/>
      <c r="E320" s="29"/>
      <c r="F320" s="29"/>
      <c r="G320" s="29"/>
    </row>
    <row r="321" spans="2:7" s="24" customFormat="1" x14ac:dyDescent="0.3">
      <c r="B321" s="29"/>
      <c r="C321" s="29"/>
      <c r="D321" s="29"/>
      <c r="E321" s="29"/>
      <c r="F321" s="29"/>
      <c r="G321" s="29"/>
    </row>
    <row r="322" spans="2:7" s="24" customFormat="1" x14ac:dyDescent="0.3">
      <c r="B322" s="29"/>
      <c r="C322" s="29"/>
      <c r="D322" s="29"/>
      <c r="E322" s="29"/>
      <c r="F322" s="29"/>
      <c r="G322" s="29"/>
    </row>
    <row r="323" spans="2:7" s="24" customFormat="1" x14ac:dyDescent="0.3">
      <c r="B323" s="29"/>
      <c r="C323" s="29"/>
      <c r="D323" s="29"/>
      <c r="E323" s="29"/>
      <c r="F323" s="29"/>
      <c r="G323" s="29"/>
    </row>
    <row r="324" spans="2:7" s="24" customFormat="1" x14ac:dyDescent="0.3">
      <c r="B324" s="29"/>
      <c r="C324" s="29"/>
      <c r="D324" s="29"/>
      <c r="E324" s="29"/>
      <c r="F324" s="29"/>
      <c r="G324" s="29"/>
    </row>
    <row r="325" spans="2:7" s="24" customFormat="1" x14ac:dyDescent="0.3">
      <c r="B325" s="29"/>
      <c r="C325" s="29"/>
      <c r="D325" s="29"/>
      <c r="E325" s="29"/>
      <c r="F325" s="29"/>
      <c r="G325" s="29"/>
    </row>
    <row r="326" spans="2:7" s="24" customFormat="1" x14ac:dyDescent="0.3">
      <c r="B326" s="29"/>
      <c r="C326" s="29"/>
      <c r="D326" s="29"/>
      <c r="E326" s="29"/>
      <c r="F326" s="29"/>
      <c r="G326" s="29"/>
    </row>
    <row r="327" spans="2:7" s="24" customFormat="1" x14ac:dyDescent="0.3">
      <c r="B327" s="29"/>
      <c r="C327" s="29"/>
      <c r="D327" s="29"/>
      <c r="E327" s="29"/>
      <c r="F327" s="29"/>
      <c r="G327" s="29"/>
    </row>
    <row r="328" spans="2:7" s="24" customFormat="1" x14ac:dyDescent="0.3">
      <c r="B328" s="29"/>
      <c r="C328" s="29"/>
      <c r="D328" s="29"/>
      <c r="E328" s="29"/>
      <c r="F328" s="29"/>
      <c r="G328" s="29"/>
    </row>
    <row r="329" spans="2:7" s="24" customFormat="1" x14ac:dyDescent="0.3">
      <c r="B329" s="29"/>
      <c r="C329" s="29"/>
      <c r="D329" s="29"/>
      <c r="E329" s="29"/>
      <c r="F329" s="29"/>
      <c r="G329" s="29"/>
    </row>
    <row r="330" spans="2:7" s="24" customFormat="1" x14ac:dyDescent="0.3">
      <c r="B330" s="29"/>
      <c r="C330" s="29"/>
      <c r="D330" s="29"/>
      <c r="E330" s="29"/>
      <c r="F330" s="29"/>
      <c r="G330" s="29"/>
    </row>
    <row r="331" spans="2:7" s="24" customFormat="1" x14ac:dyDescent="0.3">
      <c r="B331" s="29"/>
      <c r="C331" s="29"/>
      <c r="D331" s="29"/>
      <c r="E331" s="29"/>
      <c r="F331" s="29"/>
      <c r="G331" s="29"/>
    </row>
    <row r="332" spans="2:7" s="24" customFormat="1" x14ac:dyDescent="0.3">
      <c r="B332" s="29"/>
      <c r="C332" s="29"/>
      <c r="D332" s="29"/>
      <c r="E332" s="29"/>
      <c r="F332" s="29"/>
      <c r="G332" s="29"/>
    </row>
    <row r="333" spans="2:7" s="24" customFormat="1" x14ac:dyDescent="0.3">
      <c r="B333" s="29"/>
      <c r="C333" s="29"/>
      <c r="D333" s="29"/>
      <c r="E333" s="29"/>
      <c r="F333" s="29"/>
      <c r="G333" s="29"/>
    </row>
    <row r="334" spans="2:7" s="24" customFormat="1" x14ac:dyDescent="0.3">
      <c r="B334" s="29"/>
      <c r="C334" s="29"/>
      <c r="D334" s="29"/>
      <c r="E334" s="29"/>
      <c r="F334" s="29"/>
      <c r="G334" s="29"/>
    </row>
    <row r="335" spans="2:7" s="24" customFormat="1" x14ac:dyDescent="0.3">
      <c r="B335" s="29"/>
      <c r="C335" s="29"/>
      <c r="D335" s="29"/>
      <c r="E335" s="29"/>
      <c r="F335" s="29"/>
      <c r="G335" s="29"/>
    </row>
    <row r="336" spans="2:7" s="24" customFormat="1" x14ac:dyDescent="0.3">
      <c r="B336" s="29"/>
      <c r="C336" s="29"/>
      <c r="D336" s="29"/>
      <c r="E336" s="29"/>
      <c r="F336" s="29"/>
      <c r="G336" s="29"/>
    </row>
    <row r="337" spans="2:7" s="24" customFormat="1" x14ac:dyDescent="0.3">
      <c r="B337" s="29"/>
      <c r="C337" s="29"/>
      <c r="D337" s="29"/>
      <c r="E337" s="29"/>
      <c r="F337" s="29"/>
      <c r="G337" s="29"/>
    </row>
    <row r="338" spans="2:7" s="24" customFormat="1" x14ac:dyDescent="0.3">
      <c r="B338" s="29"/>
      <c r="C338" s="29"/>
      <c r="D338" s="29"/>
      <c r="E338" s="29"/>
      <c r="F338" s="29"/>
      <c r="G338" s="29"/>
    </row>
    <row r="339" spans="2:7" s="24" customFormat="1" x14ac:dyDescent="0.3">
      <c r="B339" s="29"/>
      <c r="C339" s="29"/>
      <c r="D339" s="29"/>
      <c r="E339" s="29"/>
      <c r="F339" s="29"/>
      <c r="G339" s="29"/>
    </row>
    <row r="340" spans="2:7" s="24" customFormat="1" x14ac:dyDescent="0.3">
      <c r="B340" s="29"/>
      <c r="C340" s="29"/>
      <c r="D340" s="29"/>
      <c r="E340" s="29"/>
      <c r="F340" s="29"/>
      <c r="G340" s="29"/>
    </row>
    <row r="341" spans="2:7" s="24" customFormat="1" x14ac:dyDescent="0.3">
      <c r="B341" s="29"/>
      <c r="C341" s="29"/>
      <c r="D341" s="29"/>
      <c r="E341" s="29"/>
      <c r="F341" s="29"/>
      <c r="G341" s="29"/>
    </row>
    <row r="342" spans="2:7" s="24" customFormat="1" x14ac:dyDescent="0.3">
      <c r="B342" s="29"/>
      <c r="C342" s="29"/>
      <c r="D342" s="29"/>
      <c r="E342" s="29"/>
      <c r="F342" s="29"/>
      <c r="G342" s="29"/>
    </row>
    <row r="343" spans="2:7" s="24" customFormat="1" x14ac:dyDescent="0.3">
      <c r="B343" s="29"/>
      <c r="C343" s="29"/>
      <c r="D343" s="29"/>
      <c r="E343" s="29"/>
      <c r="F343" s="29"/>
      <c r="G343" s="29"/>
    </row>
    <row r="344" spans="2:7" s="24" customFormat="1" x14ac:dyDescent="0.3">
      <c r="B344" s="29"/>
      <c r="C344" s="29"/>
      <c r="D344" s="29"/>
      <c r="E344" s="29"/>
      <c r="F344" s="29"/>
      <c r="G344" s="29"/>
    </row>
    <row r="345" spans="2:7" s="24" customFormat="1" x14ac:dyDescent="0.3">
      <c r="B345" s="29"/>
      <c r="C345" s="29"/>
      <c r="D345" s="29"/>
      <c r="E345" s="29"/>
      <c r="F345" s="29"/>
      <c r="G345" s="29"/>
    </row>
    <row r="346" spans="2:7" s="24" customFormat="1" x14ac:dyDescent="0.3">
      <c r="B346" s="29"/>
      <c r="C346" s="29"/>
      <c r="D346" s="29"/>
      <c r="E346" s="29"/>
      <c r="F346" s="29"/>
      <c r="G346" s="29"/>
    </row>
    <row r="347" spans="2:7" s="24" customFormat="1" x14ac:dyDescent="0.3">
      <c r="B347" s="29"/>
      <c r="C347" s="29"/>
      <c r="D347" s="29"/>
      <c r="E347" s="29"/>
      <c r="F347" s="29"/>
      <c r="G347" s="29"/>
    </row>
    <row r="348" spans="2:7" s="24" customFormat="1" x14ac:dyDescent="0.3">
      <c r="B348" s="29"/>
      <c r="C348" s="29"/>
      <c r="D348" s="29"/>
      <c r="E348" s="29"/>
      <c r="F348" s="29"/>
      <c r="G348" s="29"/>
    </row>
    <row r="349" spans="2:7" s="24" customFormat="1" x14ac:dyDescent="0.3">
      <c r="B349" s="29"/>
      <c r="C349" s="29"/>
      <c r="D349" s="29"/>
      <c r="E349" s="29"/>
      <c r="F349" s="29"/>
      <c r="G349" s="29"/>
    </row>
    <row r="350" spans="2:7" s="24" customFormat="1" x14ac:dyDescent="0.3">
      <c r="B350" s="29"/>
      <c r="C350" s="29"/>
      <c r="D350" s="29"/>
      <c r="E350" s="29"/>
      <c r="F350" s="29"/>
      <c r="G350" s="29"/>
    </row>
    <row r="351" spans="2:7" s="24" customFormat="1" x14ac:dyDescent="0.3">
      <c r="B351" s="29"/>
      <c r="C351" s="29"/>
      <c r="D351" s="29"/>
      <c r="E351" s="29"/>
      <c r="F351" s="29"/>
      <c r="G351" s="29"/>
    </row>
    <row r="352" spans="2:7" s="24" customFormat="1" x14ac:dyDescent="0.3">
      <c r="B352" s="29"/>
      <c r="C352" s="29"/>
      <c r="D352" s="29"/>
      <c r="E352" s="29"/>
      <c r="F352" s="29"/>
      <c r="G352" s="29"/>
    </row>
    <row r="353" spans="2:7" s="24" customFormat="1" x14ac:dyDescent="0.3">
      <c r="B353" s="29"/>
      <c r="C353" s="29"/>
      <c r="D353" s="29"/>
      <c r="E353" s="29"/>
      <c r="F353" s="29"/>
      <c r="G353" s="29"/>
    </row>
    <row r="354" spans="2:7" s="24" customFormat="1" x14ac:dyDescent="0.3">
      <c r="B354" s="29"/>
      <c r="C354" s="29"/>
      <c r="D354" s="29"/>
      <c r="E354" s="29"/>
      <c r="F354" s="29"/>
      <c r="G354" s="29"/>
    </row>
    <row r="355" spans="2:7" s="24" customFormat="1" x14ac:dyDescent="0.3">
      <c r="B355" s="29"/>
      <c r="C355" s="29"/>
      <c r="D355" s="29"/>
      <c r="E355" s="29"/>
      <c r="F355" s="29"/>
      <c r="G355" s="29"/>
    </row>
    <row r="356" spans="2:7" s="24" customFormat="1" x14ac:dyDescent="0.3">
      <c r="B356" s="29"/>
      <c r="C356" s="29"/>
      <c r="D356" s="29"/>
      <c r="E356" s="29"/>
      <c r="F356" s="29"/>
      <c r="G356" s="29"/>
    </row>
    <row r="357" spans="2:7" s="24" customFormat="1" x14ac:dyDescent="0.3">
      <c r="B357" s="29"/>
      <c r="C357" s="29"/>
      <c r="D357" s="29"/>
      <c r="E357" s="29"/>
      <c r="F357" s="29"/>
      <c r="G357" s="29"/>
    </row>
    <row r="358" spans="2:7" s="24" customFormat="1" x14ac:dyDescent="0.3">
      <c r="B358" s="29"/>
      <c r="C358" s="29"/>
      <c r="D358" s="29"/>
      <c r="E358" s="29"/>
      <c r="F358" s="29"/>
      <c r="G358" s="29"/>
    </row>
    <row r="359" spans="2:7" s="24" customFormat="1" x14ac:dyDescent="0.3">
      <c r="B359" s="29"/>
      <c r="C359" s="29"/>
      <c r="D359" s="29"/>
      <c r="E359" s="29"/>
      <c r="F359" s="29"/>
      <c r="G359" s="29"/>
    </row>
    <row r="360" spans="2:7" s="24" customFormat="1" x14ac:dyDescent="0.3">
      <c r="B360" s="29"/>
      <c r="C360" s="29"/>
      <c r="D360" s="29"/>
      <c r="E360" s="29"/>
      <c r="F360" s="29"/>
      <c r="G360" s="29"/>
    </row>
    <row r="361" spans="2:7" s="24" customFormat="1" x14ac:dyDescent="0.3">
      <c r="B361" s="29"/>
      <c r="C361" s="29"/>
      <c r="D361" s="29"/>
      <c r="E361" s="29"/>
      <c r="F361" s="29"/>
      <c r="G361" s="29"/>
    </row>
    <row r="362" spans="2:7" s="24" customFormat="1" x14ac:dyDescent="0.3">
      <c r="B362" s="29"/>
      <c r="C362" s="29"/>
      <c r="D362" s="29"/>
      <c r="E362" s="29"/>
      <c r="F362" s="29"/>
      <c r="G362" s="29"/>
    </row>
    <row r="363" spans="2:7" s="24" customFormat="1" x14ac:dyDescent="0.3">
      <c r="B363" s="29"/>
      <c r="C363" s="29"/>
      <c r="D363" s="29"/>
      <c r="E363" s="29"/>
      <c r="F363" s="29"/>
      <c r="G363" s="29"/>
    </row>
    <row r="364" spans="2:7" s="24" customFormat="1" x14ac:dyDescent="0.3">
      <c r="B364" s="29"/>
      <c r="C364" s="29"/>
      <c r="D364" s="29"/>
      <c r="E364" s="29"/>
      <c r="F364" s="29"/>
      <c r="G364" s="29"/>
    </row>
    <row r="365" spans="2:7" s="24" customFormat="1" x14ac:dyDescent="0.3">
      <c r="B365" s="29"/>
      <c r="C365" s="29"/>
      <c r="D365" s="29"/>
      <c r="E365" s="29"/>
      <c r="F365" s="29"/>
      <c r="G365" s="29"/>
    </row>
    <row r="366" spans="2:7" s="24" customFormat="1" x14ac:dyDescent="0.3">
      <c r="B366" s="29"/>
      <c r="C366" s="29"/>
      <c r="D366" s="29"/>
      <c r="E366" s="29"/>
      <c r="F366" s="29"/>
      <c r="G366" s="29"/>
    </row>
    <row r="367" spans="2:7" s="24" customFormat="1" x14ac:dyDescent="0.3">
      <c r="B367" s="29"/>
      <c r="C367" s="29"/>
      <c r="D367" s="29"/>
      <c r="E367" s="29"/>
      <c r="F367" s="29"/>
      <c r="G367" s="29"/>
    </row>
    <row r="368" spans="2:7" s="24" customFormat="1" x14ac:dyDescent="0.3">
      <c r="B368" s="29"/>
      <c r="C368" s="29"/>
      <c r="D368" s="29"/>
      <c r="E368" s="29"/>
      <c r="F368" s="29"/>
      <c r="G368" s="29"/>
    </row>
    <row r="369" spans="2:7" s="24" customFormat="1" x14ac:dyDescent="0.3">
      <c r="B369" s="29"/>
      <c r="C369" s="29"/>
      <c r="D369" s="29"/>
      <c r="E369" s="29"/>
      <c r="F369" s="29"/>
      <c r="G369" s="29"/>
    </row>
    <row r="370" spans="2:7" s="24" customFormat="1" x14ac:dyDescent="0.3">
      <c r="B370" s="29"/>
      <c r="C370" s="29"/>
      <c r="D370" s="29"/>
      <c r="E370" s="29"/>
      <c r="F370" s="29"/>
      <c r="G370" s="29"/>
    </row>
    <row r="371" spans="2:7" s="24" customFormat="1" x14ac:dyDescent="0.3">
      <c r="B371" s="29"/>
      <c r="C371" s="29"/>
      <c r="D371" s="29"/>
      <c r="E371" s="29"/>
      <c r="F371" s="29"/>
      <c r="G371" s="29"/>
    </row>
    <row r="372" spans="2:7" s="24" customFormat="1" x14ac:dyDescent="0.3">
      <c r="B372" s="29"/>
      <c r="C372" s="29"/>
      <c r="D372" s="29"/>
      <c r="E372" s="29"/>
      <c r="F372" s="29"/>
      <c r="G372" s="29"/>
    </row>
    <row r="373" spans="2:7" s="24" customFormat="1" x14ac:dyDescent="0.3">
      <c r="B373" s="29"/>
      <c r="C373" s="29"/>
      <c r="D373" s="29"/>
      <c r="E373" s="29"/>
      <c r="F373" s="29"/>
      <c r="G373" s="29"/>
    </row>
    <row r="374" spans="2:7" s="24" customFormat="1" x14ac:dyDescent="0.3">
      <c r="B374" s="29"/>
      <c r="C374" s="29"/>
      <c r="D374" s="29"/>
      <c r="E374" s="29"/>
      <c r="F374" s="29"/>
      <c r="G374" s="29"/>
    </row>
    <row r="375" spans="2:7" s="24" customFormat="1" x14ac:dyDescent="0.3">
      <c r="B375" s="29"/>
      <c r="C375" s="29"/>
      <c r="D375" s="29"/>
      <c r="E375" s="29"/>
      <c r="F375" s="29"/>
      <c r="G375" s="29"/>
    </row>
    <row r="376" spans="2:7" s="24" customFormat="1" x14ac:dyDescent="0.3">
      <c r="B376" s="29"/>
      <c r="C376" s="29"/>
      <c r="D376" s="29"/>
      <c r="E376" s="29"/>
      <c r="F376" s="29"/>
      <c r="G376" s="29"/>
    </row>
    <row r="377" spans="2:7" s="24" customFormat="1" x14ac:dyDescent="0.3">
      <c r="B377" s="29"/>
      <c r="C377" s="29"/>
      <c r="D377" s="29"/>
      <c r="E377" s="29"/>
      <c r="F377" s="29"/>
      <c r="G377" s="29"/>
    </row>
    <row r="378" spans="2:7" s="24" customFormat="1" x14ac:dyDescent="0.3">
      <c r="B378" s="29"/>
      <c r="C378" s="29"/>
      <c r="D378" s="29"/>
      <c r="E378" s="29"/>
      <c r="F378" s="29"/>
      <c r="G378" s="29"/>
    </row>
    <row r="379" spans="2:7" s="24" customFormat="1" x14ac:dyDescent="0.3">
      <c r="B379" s="29"/>
      <c r="C379" s="29"/>
      <c r="D379" s="29"/>
      <c r="E379" s="29"/>
      <c r="F379" s="29"/>
      <c r="G379" s="29"/>
    </row>
    <row r="380" spans="2:7" s="24" customFormat="1" x14ac:dyDescent="0.3">
      <c r="B380" s="29"/>
      <c r="C380" s="29"/>
      <c r="D380" s="29"/>
      <c r="E380" s="29"/>
      <c r="F380" s="29"/>
      <c r="G380" s="29"/>
    </row>
    <row r="381" spans="2:7" s="24" customFormat="1" x14ac:dyDescent="0.3">
      <c r="B381" s="29"/>
      <c r="C381" s="29"/>
      <c r="D381" s="29"/>
      <c r="E381" s="29"/>
      <c r="F381" s="29"/>
      <c r="G381" s="29"/>
    </row>
    <row r="382" spans="2:7" s="24" customFormat="1" x14ac:dyDescent="0.3">
      <c r="B382" s="29"/>
      <c r="C382" s="29"/>
      <c r="D382" s="29"/>
      <c r="E382" s="29"/>
      <c r="F382" s="29"/>
      <c r="G382" s="29"/>
    </row>
    <row r="383" spans="2:7" s="24" customFormat="1" x14ac:dyDescent="0.3">
      <c r="B383" s="29"/>
      <c r="C383" s="29"/>
      <c r="D383" s="29"/>
      <c r="E383" s="29"/>
      <c r="F383" s="29"/>
      <c r="G383" s="29"/>
    </row>
    <row r="384" spans="2:7" s="24" customFormat="1" x14ac:dyDescent="0.3">
      <c r="B384" s="29"/>
      <c r="C384" s="29"/>
      <c r="D384" s="29"/>
      <c r="E384" s="29"/>
      <c r="F384" s="29"/>
      <c r="G384" s="29"/>
    </row>
    <row r="385" spans="2:7" s="24" customFormat="1" x14ac:dyDescent="0.3">
      <c r="B385" s="29"/>
      <c r="C385" s="29"/>
      <c r="D385" s="29"/>
      <c r="E385" s="29"/>
      <c r="F385" s="29"/>
      <c r="G385" s="29"/>
    </row>
    <row r="386" spans="2:7" s="24" customFormat="1" x14ac:dyDescent="0.3">
      <c r="B386" s="29"/>
      <c r="C386" s="29"/>
      <c r="D386" s="29"/>
      <c r="E386" s="29"/>
      <c r="F386" s="29"/>
      <c r="G386" s="29"/>
    </row>
    <row r="387" spans="2:7" s="24" customFormat="1" x14ac:dyDescent="0.3">
      <c r="B387" s="29"/>
      <c r="C387" s="29"/>
      <c r="D387" s="29"/>
      <c r="E387" s="29"/>
      <c r="F387" s="29"/>
      <c r="G387" s="29"/>
    </row>
    <row r="388" spans="2:7" s="24" customFormat="1" x14ac:dyDescent="0.3">
      <c r="B388" s="29"/>
      <c r="C388" s="29"/>
      <c r="D388" s="29"/>
      <c r="E388" s="29"/>
      <c r="F388" s="29"/>
      <c r="G388" s="29"/>
    </row>
    <row r="389" spans="2:7" s="24" customFormat="1" x14ac:dyDescent="0.3">
      <c r="B389" s="29"/>
      <c r="C389" s="29"/>
      <c r="D389" s="29"/>
      <c r="E389" s="29"/>
      <c r="F389" s="29"/>
      <c r="G389" s="29"/>
    </row>
    <row r="390" spans="2:7" s="24" customFormat="1" x14ac:dyDescent="0.3">
      <c r="B390" s="29"/>
      <c r="C390" s="29"/>
      <c r="D390" s="29"/>
      <c r="E390" s="29"/>
      <c r="F390" s="29"/>
      <c r="G390" s="29"/>
    </row>
    <row r="391" spans="2:7" s="24" customFormat="1" x14ac:dyDescent="0.3">
      <c r="B391" s="29"/>
      <c r="C391" s="29"/>
      <c r="D391" s="29"/>
      <c r="E391" s="29"/>
      <c r="F391" s="29"/>
      <c r="G391" s="29"/>
    </row>
    <row r="392" spans="2:7" s="24" customFormat="1" x14ac:dyDescent="0.3">
      <c r="B392" s="29"/>
      <c r="C392" s="29"/>
      <c r="D392" s="29"/>
      <c r="E392" s="29"/>
      <c r="F392" s="29"/>
      <c r="G392" s="29"/>
    </row>
    <row r="393" spans="2:7" s="24" customFormat="1" x14ac:dyDescent="0.3">
      <c r="B393" s="29"/>
      <c r="C393" s="29"/>
      <c r="D393" s="29"/>
      <c r="E393" s="29"/>
      <c r="F393" s="29"/>
      <c r="G393" s="29"/>
    </row>
    <row r="394" spans="2:7" s="24" customFormat="1" x14ac:dyDescent="0.3">
      <c r="B394" s="29"/>
      <c r="C394" s="29"/>
      <c r="D394" s="29"/>
      <c r="E394" s="29"/>
      <c r="F394" s="29"/>
      <c r="G394" s="29"/>
    </row>
    <row r="395" spans="2:7" s="24" customFormat="1" x14ac:dyDescent="0.3">
      <c r="B395" s="29"/>
      <c r="C395" s="29"/>
      <c r="D395" s="29"/>
      <c r="E395" s="29"/>
      <c r="F395" s="29"/>
      <c r="G395" s="29"/>
    </row>
    <row r="396" spans="2:7" s="24" customFormat="1" x14ac:dyDescent="0.3">
      <c r="B396" s="29"/>
      <c r="C396" s="29"/>
      <c r="D396" s="29"/>
      <c r="E396" s="29"/>
      <c r="F396" s="29"/>
      <c r="G396" s="29"/>
    </row>
    <row r="397" spans="2:7" s="24" customFormat="1" x14ac:dyDescent="0.3">
      <c r="B397" s="29"/>
      <c r="C397" s="29"/>
      <c r="D397" s="29"/>
      <c r="E397" s="29"/>
      <c r="F397" s="29"/>
      <c r="G397" s="29"/>
    </row>
    <row r="398" spans="2:7" s="24" customFormat="1" x14ac:dyDescent="0.3">
      <c r="B398" s="29"/>
      <c r="C398" s="29"/>
      <c r="D398" s="29"/>
      <c r="E398" s="29"/>
      <c r="F398" s="29"/>
      <c r="G398" s="29"/>
    </row>
    <row r="399" spans="2:7" s="24" customFormat="1" x14ac:dyDescent="0.3">
      <c r="B399" s="29"/>
      <c r="C399" s="29"/>
      <c r="D399" s="29"/>
      <c r="E399" s="29"/>
      <c r="F399" s="29"/>
      <c r="G399" s="29"/>
    </row>
    <row r="400" spans="2:7" s="24" customFormat="1" x14ac:dyDescent="0.3">
      <c r="B400" s="29"/>
      <c r="C400" s="29"/>
      <c r="D400" s="29"/>
      <c r="E400" s="29"/>
      <c r="F400" s="29"/>
      <c r="G400" s="29"/>
    </row>
    <row r="401" spans="2:7" s="24" customFormat="1" x14ac:dyDescent="0.3">
      <c r="B401" s="29"/>
      <c r="C401" s="29"/>
      <c r="D401" s="29"/>
      <c r="E401" s="29"/>
      <c r="F401" s="29"/>
      <c r="G401" s="29"/>
    </row>
    <row r="402" spans="2:7" s="24" customFormat="1" x14ac:dyDescent="0.3">
      <c r="B402" s="29"/>
      <c r="C402" s="29"/>
      <c r="D402" s="29"/>
      <c r="E402" s="29"/>
      <c r="F402" s="29"/>
      <c r="G402" s="29"/>
    </row>
    <row r="403" spans="2:7" s="24" customFormat="1" x14ac:dyDescent="0.3">
      <c r="B403" s="29"/>
      <c r="C403" s="29"/>
      <c r="D403" s="29"/>
      <c r="E403" s="29"/>
      <c r="F403" s="29"/>
      <c r="G403" s="29"/>
    </row>
    <row r="404" spans="2:7" s="24" customFormat="1" x14ac:dyDescent="0.3">
      <c r="B404" s="29"/>
      <c r="C404" s="29"/>
      <c r="D404" s="29"/>
      <c r="E404" s="29"/>
      <c r="F404" s="29"/>
      <c r="G404" s="29"/>
    </row>
    <row r="405" spans="2:7" s="24" customFormat="1" x14ac:dyDescent="0.3">
      <c r="B405" s="29"/>
      <c r="C405" s="29"/>
      <c r="D405" s="29"/>
      <c r="E405" s="29"/>
      <c r="F405" s="29"/>
      <c r="G405" s="29"/>
    </row>
    <row r="406" spans="2:7" s="24" customFormat="1" x14ac:dyDescent="0.3">
      <c r="B406" s="29"/>
      <c r="C406" s="29"/>
      <c r="D406" s="29"/>
      <c r="E406" s="29"/>
      <c r="F406" s="29"/>
      <c r="G406" s="29"/>
    </row>
    <row r="407" spans="2:7" s="24" customFormat="1" x14ac:dyDescent="0.3">
      <c r="B407" s="29"/>
      <c r="C407" s="29"/>
      <c r="D407" s="29"/>
      <c r="E407" s="29"/>
      <c r="F407" s="29"/>
      <c r="G407" s="29"/>
    </row>
    <row r="408" spans="2:7" s="24" customFormat="1" x14ac:dyDescent="0.3">
      <c r="B408" s="29"/>
      <c r="C408" s="29"/>
      <c r="D408" s="29"/>
      <c r="E408" s="29"/>
      <c r="F408" s="29"/>
      <c r="G408" s="29"/>
    </row>
    <row r="409" spans="2:7" s="24" customFormat="1" x14ac:dyDescent="0.3">
      <c r="B409" s="29"/>
      <c r="C409" s="29"/>
      <c r="D409" s="29"/>
      <c r="E409" s="29"/>
      <c r="F409" s="29"/>
      <c r="G409" s="29"/>
    </row>
    <row r="410" spans="2:7" s="24" customFormat="1" x14ac:dyDescent="0.3">
      <c r="B410" s="29"/>
      <c r="C410" s="29"/>
      <c r="D410" s="29"/>
      <c r="E410" s="29"/>
      <c r="F410" s="29"/>
      <c r="G410" s="29"/>
    </row>
    <row r="411" spans="2:7" s="24" customFormat="1" x14ac:dyDescent="0.3">
      <c r="B411" s="29"/>
      <c r="C411" s="29"/>
      <c r="D411" s="29"/>
      <c r="E411" s="29"/>
      <c r="F411" s="29"/>
      <c r="G411" s="29"/>
    </row>
    <row r="412" spans="2:7" s="24" customFormat="1" x14ac:dyDescent="0.3">
      <c r="B412" s="29"/>
      <c r="C412" s="29"/>
      <c r="D412" s="29"/>
      <c r="E412" s="29"/>
      <c r="F412" s="29"/>
      <c r="G412" s="29"/>
    </row>
    <row r="413" spans="2:7" s="24" customFormat="1" x14ac:dyDescent="0.3">
      <c r="B413" s="29"/>
      <c r="C413" s="29"/>
      <c r="D413" s="29"/>
      <c r="E413" s="29"/>
      <c r="F413" s="29"/>
      <c r="G413" s="29"/>
    </row>
    <row r="414" spans="2:7" s="24" customFormat="1" x14ac:dyDescent="0.3">
      <c r="B414" s="29"/>
      <c r="C414" s="29"/>
      <c r="D414" s="29"/>
      <c r="E414" s="29"/>
      <c r="F414" s="29"/>
      <c r="G414" s="29"/>
    </row>
    <row r="415" spans="2:7" s="24" customFormat="1" x14ac:dyDescent="0.3">
      <c r="B415" s="29"/>
      <c r="C415" s="29"/>
      <c r="D415" s="29"/>
      <c r="E415" s="29"/>
      <c r="F415" s="29"/>
      <c r="G415" s="29"/>
    </row>
    <row r="416" spans="2:7" s="24" customFormat="1" x14ac:dyDescent="0.3">
      <c r="B416" s="29"/>
      <c r="C416" s="29"/>
      <c r="D416" s="29"/>
      <c r="E416" s="29"/>
      <c r="F416" s="29"/>
      <c r="G416" s="29"/>
    </row>
    <row r="417" spans="2:7" s="24" customFormat="1" x14ac:dyDescent="0.3">
      <c r="B417" s="29"/>
      <c r="C417" s="29"/>
      <c r="D417" s="29"/>
      <c r="E417" s="29"/>
      <c r="F417" s="29"/>
      <c r="G417" s="29"/>
    </row>
    <row r="418" spans="2:7" s="24" customFormat="1" x14ac:dyDescent="0.3">
      <c r="B418" s="29"/>
      <c r="C418" s="29"/>
      <c r="D418" s="29"/>
      <c r="E418" s="29"/>
      <c r="F418" s="29"/>
      <c r="G418" s="29"/>
    </row>
    <row r="419" spans="2:7" s="24" customFormat="1" x14ac:dyDescent="0.3">
      <c r="B419" s="29"/>
      <c r="C419" s="29"/>
      <c r="D419" s="29"/>
      <c r="E419" s="29"/>
      <c r="F419" s="29"/>
      <c r="G419" s="29"/>
    </row>
    <row r="420" spans="2:7" s="24" customFormat="1" x14ac:dyDescent="0.3">
      <c r="B420" s="29"/>
      <c r="C420" s="29"/>
      <c r="D420" s="29"/>
      <c r="E420" s="29"/>
      <c r="F420" s="29"/>
      <c r="G420" s="29"/>
    </row>
    <row r="421" spans="2:7" s="24" customFormat="1" x14ac:dyDescent="0.3">
      <c r="B421" s="29"/>
      <c r="C421" s="29"/>
      <c r="D421" s="29"/>
      <c r="E421" s="29"/>
      <c r="F421" s="29"/>
      <c r="G421" s="29"/>
    </row>
    <row r="422" spans="2:7" s="24" customFormat="1" x14ac:dyDescent="0.3">
      <c r="B422" s="29"/>
      <c r="C422" s="29"/>
      <c r="D422" s="29"/>
      <c r="E422" s="29"/>
      <c r="F422" s="29"/>
      <c r="G422" s="29"/>
    </row>
    <row r="423" spans="2:7" s="24" customFormat="1" x14ac:dyDescent="0.3">
      <c r="B423" s="29"/>
      <c r="C423" s="29"/>
      <c r="D423" s="29"/>
      <c r="E423" s="29"/>
      <c r="F423" s="29"/>
      <c r="G423" s="29"/>
    </row>
    <row r="424" spans="2:7" s="24" customFormat="1" x14ac:dyDescent="0.3">
      <c r="B424" s="29"/>
      <c r="C424" s="29"/>
      <c r="D424" s="29"/>
      <c r="E424" s="29"/>
      <c r="F424" s="29"/>
      <c r="G424" s="29"/>
    </row>
    <row r="425" spans="2:7" s="24" customFormat="1" x14ac:dyDescent="0.3">
      <c r="B425" s="29"/>
      <c r="C425" s="29"/>
      <c r="D425" s="29"/>
      <c r="E425" s="29"/>
      <c r="F425" s="29"/>
      <c r="G425" s="29"/>
    </row>
    <row r="426" spans="2:7" s="24" customFormat="1" x14ac:dyDescent="0.3">
      <c r="B426" s="29"/>
      <c r="C426" s="29"/>
      <c r="D426" s="29"/>
      <c r="E426" s="29"/>
      <c r="F426" s="29"/>
      <c r="G426" s="29"/>
    </row>
    <row r="427" spans="2:7" s="24" customFormat="1" x14ac:dyDescent="0.3">
      <c r="B427" s="29"/>
      <c r="C427" s="29"/>
      <c r="D427" s="29"/>
      <c r="E427" s="29"/>
      <c r="F427" s="29"/>
      <c r="G427" s="29"/>
    </row>
    <row r="428" spans="2:7" s="24" customFormat="1" x14ac:dyDescent="0.3">
      <c r="B428" s="29"/>
      <c r="C428" s="29"/>
      <c r="D428" s="29"/>
      <c r="E428" s="29"/>
      <c r="F428" s="29"/>
      <c r="G428" s="29"/>
    </row>
    <row r="429" spans="2:7" s="24" customFormat="1" x14ac:dyDescent="0.3">
      <c r="B429" s="29"/>
      <c r="C429" s="29"/>
      <c r="D429" s="29"/>
      <c r="E429" s="29"/>
      <c r="F429" s="29"/>
      <c r="G429" s="29"/>
    </row>
    <row r="430" spans="2:7" s="24" customFormat="1" x14ac:dyDescent="0.3">
      <c r="B430" s="29"/>
      <c r="C430" s="29"/>
      <c r="D430" s="29"/>
      <c r="E430" s="29"/>
      <c r="F430" s="29"/>
      <c r="G430" s="29"/>
    </row>
    <row r="431" spans="2:7" s="24" customFormat="1" x14ac:dyDescent="0.3">
      <c r="B431" s="29"/>
      <c r="C431" s="29"/>
      <c r="D431" s="29"/>
      <c r="E431" s="29"/>
      <c r="F431" s="29"/>
      <c r="G431" s="29"/>
    </row>
    <row r="432" spans="2:7" s="24" customFormat="1" x14ac:dyDescent="0.3">
      <c r="B432" s="29"/>
      <c r="C432" s="29"/>
      <c r="D432" s="29"/>
      <c r="E432" s="29"/>
      <c r="F432" s="29"/>
      <c r="G432" s="29"/>
    </row>
    <row r="433" spans="2:7" s="24" customFormat="1" x14ac:dyDescent="0.3">
      <c r="B433" s="29"/>
      <c r="C433" s="29"/>
      <c r="D433" s="29"/>
      <c r="E433" s="29"/>
      <c r="F433" s="29"/>
      <c r="G433" s="29"/>
    </row>
    <row r="434" spans="2:7" s="24" customFormat="1" x14ac:dyDescent="0.3">
      <c r="B434" s="29"/>
      <c r="C434" s="29"/>
      <c r="D434" s="29"/>
      <c r="E434" s="29"/>
      <c r="F434" s="29"/>
      <c r="G434" s="29"/>
    </row>
    <row r="435" spans="2:7" s="24" customFormat="1" x14ac:dyDescent="0.3">
      <c r="B435" s="29"/>
      <c r="C435" s="29"/>
      <c r="D435" s="29"/>
      <c r="E435" s="29"/>
      <c r="F435" s="29"/>
      <c r="G435" s="29"/>
    </row>
    <row r="436" spans="2:7" s="24" customFormat="1" x14ac:dyDescent="0.3">
      <c r="B436" s="29"/>
      <c r="C436" s="29"/>
      <c r="D436" s="29"/>
      <c r="E436" s="29"/>
      <c r="F436" s="29"/>
      <c r="G436" s="29"/>
    </row>
    <row r="437" spans="2:7" s="24" customFormat="1" x14ac:dyDescent="0.3">
      <c r="B437" s="29"/>
      <c r="C437" s="29"/>
      <c r="D437" s="29"/>
      <c r="E437" s="29"/>
      <c r="F437" s="29"/>
      <c r="G437" s="29"/>
    </row>
    <row r="438" spans="2:7" s="24" customFormat="1" x14ac:dyDescent="0.3">
      <c r="B438" s="29"/>
      <c r="C438" s="29"/>
      <c r="D438" s="29"/>
      <c r="E438" s="29"/>
      <c r="F438" s="29"/>
      <c r="G438" s="29"/>
    </row>
    <row r="439" spans="2:7" s="24" customFormat="1" x14ac:dyDescent="0.3">
      <c r="B439" s="29"/>
      <c r="C439" s="29"/>
      <c r="D439" s="29"/>
      <c r="E439" s="29"/>
      <c r="F439" s="29"/>
      <c r="G439" s="29"/>
    </row>
    <row r="440" spans="2:7" s="24" customFormat="1" x14ac:dyDescent="0.3">
      <c r="B440" s="29"/>
      <c r="C440" s="29"/>
      <c r="D440" s="29"/>
      <c r="E440" s="29"/>
      <c r="F440" s="29"/>
      <c r="G440" s="29"/>
    </row>
    <row r="441" spans="2:7" s="24" customFormat="1" x14ac:dyDescent="0.3">
      <c r="B441" s="29"/>
      <c r="C441" s="29"/>
      <c r="D441" s="29"/>
      <c r="E441" s="29"/>
      <c r="F441" s="29"/>
      <c r="G441" s="29"/>
    </row>
    <row r="442" spans="2:7" s="24" customFormat="1" x14ac:dyDescent="0.3">
      <c r="B442" s="29"/>
      <c r="C442" s="29"/>
      <c r="D442" s="29"/>
      <c r="E442" s="29"/>
      <c r="F442" s="29"/>
      <c r="G442" s="29"/>
    </row>
    <row r="443" spans="2:7" s="24" customFormat="1" x14ac:dyDescent="0.3">
      <c r="B443" s="29"/>
      <c r="C443" s="29"/>
      <c r="D443" s="29"/>
      <c r="E443" s="29"/>
      <c r="F443" s="29"/>
      <c r="G443" s="29"/>
    </row>
    <row r="444" spans="2:7" s="24" customFormat="1" x14ac:dyDescent="0.3">
      <c r="B444" s="29"/>
      <c r="C444" s="29"/>
      <c r="D444" s="29"/>
      <c r="E444" s="29"/>
      <c r="F444" s="29"/>
      <c r="G444" s="29"/>
    </row>
    <row r="445" spans="2:7" s="24" customFormat="1" x14ac:dyDescent="0.3">
      <c r="B445" s="29"/>
      <c r="C445" s="29"/>
      <c r="D445" s="29"/>
      <c r="E445" s="29"/>
      <c r="F445" s="29"/>
      <c r="G445" s="29"/>
    </row>
    <row r="446" spans="2:7" s="24" customFormat="1" x14ac:dyDescent="0.3">
      <c r="B446" s="29"/>
      <c r="C446" s="29"/>
      <c r="D446" s="29"/>
      <c r="E446" s="29"/>
      <c r="F446" s="29"/>
      <c r="G446" s="29"/>
    </row>
    <row r="447" spans="2:7" s="24" customFormat="1" x14ac:dyDescent="0.3">
      <c r="B447" s="29"/>
      <c r="C447" s="29"/>
      <c r="D447" s="29"/>
      <c r="E447" s="29"/>
      <c r="F447" s="29"/>
      <c r="G447" s="29"/>
    </row>
    <row r="448" spans="2:7" s="24" customFormat="1" x14ac:dyDescent="0.3">
      <c r="B448" s="29"/>
      <c r="C448" s="29"/>
      <c r="D448" s="29"/>
      <c r="E448" s="29"/>
      <c r="F448" s="29"/>
      <c r="G448" s="29"/>
    </row>
    <row r="449" spans="2:7" s="24" customFormat="1" x14ac:dyDescent="0.3">
      <c r="B449" s="29"/>
      <c r="C449" s="29"/>
      <c r="D449" s="29"/>
      <c r="E449" s="29"/>
      <c r="F449" s="29"/>
      <c r="G449" s="29"/>
    </row>
    <row r="450" spans="2:7" s="24" customFormat="1" x14ac:dyDescent="0.3">
      <c r="B450" s="29"/>
      <c r="C450" s="29"/>
      <c r="D450" s="29"/>
      <c r="E450" s="29"/>
      <c r="F450" s="29"/>
      <c r="G450" s="29"/>
    </row>
    <row r="451" spans="2:7" s="24" customFormat="1" x14ac:dyDescent="0.3">
      <c r="B451" s="29"/>
      <c r="C451" s="29"/>
      <c r="D451" s="29"/>
      <c r="E451" s="29"/>
      <c r="F451" s="29"/>
      <c r="G451" s="29"/>
    </row>
    <row r="452" spans="2:7" s="24" customFormat="1" x14ac:dyDescent="0.3">
      <c r="B452" s="29"/>
      <c r="C452" s="29"/>
      <c r="D452" s="29"/>
      <c r="E452" s="29"/>
      <c r="F452" s="29"/>
      <c r="G452" s="29"/>
    </row>
    <row r="453" spans="2:7" s="24" customFormat="1" x14ac:dyDescent="0.3">
      <c r="B453" s="29"/>
      <c r="C453" s="29"/>
      <c r="D453" s="29"/>
      <c r="E453" s="29"/>
      <c r="F453" s="29"/>
      <c r="G453" s="29"/>
    </row>
    <row r="454" spans="2:7" s="24" customFormat="1" x14ac:dyDescent="0.3">
      <c r="B454" s="29"/>
      <c r="C454" s="29"/>
      <c r="D454" s="29"/>
      <c r="E454" s="29"/>
      <c r="F454" s="29"/>
      <c r="G454" s="29"/>
    </row>
    <row r="455" spans="2:7" s="24" customFormat="1" x14ac:dyDescent="0.3">
      <c r="B455" s="29"/>
      <c r="C455" s="29"/>
      <c r="D455" s="29"/>
      <c r="E455" s="29"/>
      <c r="F455" s="29"/>
      <c r="G455" s="29"/>
    </row>
    <row r="456" spans="2:7" s="24" customFormat="1" x14ac:dyDescent="0.3">
      <c r="B456" s="29"/>
      <c r="C456" s="29"/>
      <c r="D456" s="29"/>
      <c r="E456" s="29"/>
      <c r="F456" s="29"/>
      <c r="G456" s="29"/>
    </row>
    <row r="457" spans="2:7" s="24" customFormat="1" x14ac:dyDescent="0.3">
      <c r="B457" s="29"/>
      <c r="C457" s="29"/>
      <c r="D457" s="29"/>
      <c r="E457" s="29"/>
      <c r="F457" s="29"/>
      <c r="G457" s="29"/>
    </row>
    <row r="458" spans="2:7" s="24" customFormat="1" x14ac:dyDescent="0.3">
      <c r="B458" s="29"/>
      <c r="C458" s="29"/>
      <c r="D458" s="29"/>
      <c r="E458" s="29"/>
      <c r="F458" s="29"/>
      <c r="G458" s="29"/>
    </row>
    <row r="459" spans="2:7" s="24" customFormat="1" x14ac:dyDescent="0.3">
      <c r="B459" s="29"/>
      <c r="C459" s="29"/>
      <c r="D459" s="29"/>
      <c r="E459" s="29"/>
      <c r="F459" s="29"/>
      <c r="G459" s="29"/>
    </row>
    <row r="460" spans="2:7" s="24" customFormat="1" x14ac:dyDescent="0.3">
      <c r="B460" s="29"/>
      <c r="C460" s="29"/>
      <c r="D460" s="29"/>
      <c r="E460" s="29"/>
      <c r="F460" s="29"/>
      <c r="G460" s="29"/>
    </row>
    <row r="461" spans="2:7" s="24" customFormat="1" x14ac:dyDescent="0.3">
      <c r="B461" s="29"/>
      <c r="C461" s="29"/>
      <c r="D461" s="29"/>
      <c r="E461" s="29"/>
      <c r="F461" s="29"/>
      <c r="G461" s="29"/>
    </row>
    <row r="462" spans="2:7" s="24" customFormat="1" x14ac:dyDescent="0.3">
      <c r="B462" s="29"/>
      <c r="C462" s="29"/>
      <c r="D462" s="29"/>
      <c r="E462" s="29"/>
      <c r="F462" s="29"/>
      <c r="G462" s="29"/>
    </row>
    <row r="463" spans="2:7" s="24" customFormat="1" x14ac:dyDescent="0.3">
      <c r="B463" s="29"/>
      <c r="C463" s="29"/>
      <c r="D463" s="29"/>
      <c r="E463" s="29"/>
      <c r="F463" s="29"/>
      <c r="G463" s="29"/>
    </row>
    <row r="464" spans="2:7" s="24" customFormat="1" x14ac:dyDescent="0.3">
      <c r="B464" s="29"/>
      <c r="C464" s="29"/>
      <c r="D464" s="29"/>
      <c r="E464" s="29"/>
      <c r="F464" s="29"/>
      <c r="G464" s="29"/>
    </row>
    <row r="465" spans="2:7" s="24" customFormat="1" x14ac:dyDescent="0.3">
      <c r="B465" s="29"/>
      <c r="C465" s="29"/>
      <c r="D465" s="29"/>
      <c r="E465" s="29"/>
      <c r="F465" s="29"/>
      <c r="G465" s="29"/>
    </row>
    <row r="466" spans="2:7" s="24" customFormat="1" x14ac:dyDescent="0.3">
      <c r="B466" s="29"/>
      <c r="C466" s="29"/>
      <c r="D466" s="29"/>
      <c r="E466" s="29"/>
      <c r="F466" s="29"/>
      <c r="G466" s="29"/>
    </row>
    <row r="467" spans="2:7" s="24" customFormat="1" x14ac:dyDescent="0.3">
      <c r="B467" s="29"/>
      <c r="C467" s="29"/>
      <c r="D467" s="29"/>
      <c r="E467" s="29"/>
      <c r="F467" s="29"/>
      <c r="G467" s="29"/>
    </row>
    <row r="468" spans="2:7" s="24" customFormat="1" x14ac:dyDescent="0.3">
      <c r="B468" s="29"/>
      <c r="C468" s="29"/>
      <c r="D468" s="29"/>
      <c r="E468" s="29"/>
      <c r="F468" s="29"/>
      <c r="G468" s="29"/>
    </row>
    <row r="469" spans="2:7" s="24" customFormat="1" x14ac:dyDescent="0.3">
      <c r="B469" s="29"/>
      <c r="C469" s="29"/>
      <c r="D469" s="29"/>
      <c r="E469" s="29"/>
      <c r="F469" s="29"/>
      <c r="G469" s="29"/>
    </row>
    <row r="470" spans="2:7" s="24" customFormat="1" x14ac:dyDescent="0.3">
      <c r="B470" s="29"/>
      <c r="C470" s="29"/>
      <c r="D470" s="29"/>
      <c r="E470" s="29"/>
      <c r="F470" s="29"/>
      <c r="G470" s="29"/>
    </row>
    <row r="471" spans="2:7" s="24" customFormat="1" x14ac:dyDescent="0.3">
      <c r="B471" s="29"/>
      <c r="C471" s="29"/>
      <c r="D471" s="29"/>
      <c r="E471" s="29"/>
      <c r="F471" s="29"/>
      <c r="G471" s="29"/>
    </row>
    <row r="472" spans="2:7" s="24" customFormat="1" x14ac:dyDescent="0.3">
      <c r="B472" s="29"/>
      <c r="C472" s="29"/>
      <c r="D472" s="29"/>
      <c r="E472" s="29"/>
      <c r="F472" s="29"/>
      <c r="G472" s="29"/>
    </row>
    <row r="473" spans="2:7" s="24" customFormat="1" x14ac:dyDescent="0.3">
      <c r="B473" s="29"/>
      <c r="C473" s="29"/>
      <c r="D473" s="29"/>
      <c r="E473" s="29"/>
      <c r="F473" s="29"/>
      <c r="G473" s="29"/>
    </row>
    <row r="474" spans="2:7" s="24" customFormat="1" x14ac:dyDescent="0.3">
      <c r="B474" s="29"/>
      <c r="C474" s="29"/>
      <c r="D474" s="29"/>
      <c r="E474" s="29"/>
      <c r="F474" s="29"/>
      <c r="G474" s="29"/>
    </row>
    <row r="475" spans="2:7" s="24" customFormat="1" x14ac:dyDescent="0.3">
      <c r="B475" s="29"/>
      <c r="C475" s="29"/>
      <c r="D475" s="29"/>
      <c r="E475" s="29"/>
      <c r="F475" s="29"/>
      <c r="G475" s="29"/>
    </row>
    <row r="476" spans="2:7" s="24" customFormat="1" x14ac:dyDescent="0.3">
      <c r="B476" s="29"/>
      <c r="C476" s="29"/>
      <c r="D476" s="29"/>
      <c r="E476" s="29"/>
      <c r="F476" s="29"/>
      <c r="G476" s="29"/>
    </row>
    <row r="477" spans="2:7" s="24" customFormat="1" x14ac:dyDescent="0.3">
      <c r="B477" s="29"/>
      <c r="C477" s="29"/>
      <c r="D477" s="29"/>
      <c r="E477" s="29"/>
      <c r="F477" s="29"/>
      <c r="G477" s="29"/>
    </row>
    <row r="478" spans="2:7" s="24" customFormat="1" x14ac:dyDescent="0.3">
      <c r="B478" s="29"/>
      <c r="C478" s="29"/>
      <c r="D478" s="29"/>
      <c r="E478" s="29"/>
      <c r="F478" s="29"/>
      <c r="G478" s="29"/>
    </row>
    <row r="479" spans="2:7" s="24" customFormat="1" x14ac:dyDescent="0.3">
      <c r="B479" s="29"/>
      <c r="C479" s="29"/>
      <c r="D479" s="29"/>
      <c r="E479" s="29"/>
      <c r="F479" s="29"/>
      <c r="G479" s="29"/>
    </row>
    <row r="480" spans="2:7" s="24" customFormat="1" x14ac:dyDescent="0.3">
      <c r="B480" s="29"/>
      <c r="C480" s="29"/>
      <c r="D480" s="29"/>
      <c r="E480" s="29"/>
      <c r="F480" s="29"/>
      <c r="G480" s="29"/>
    </row>
    <row r="481" spans="2:7" s="24" customFormat="1" x14ac:dyDescent="0.3">
      <c r="B481" s="29"/>
      <c r="C481" s="29"/>
      <c r="D481" s="29"/>
      <c r="E481" s="29"/>
      <c r="F481" s="29"/>
      <c r="G481" s="29"/>
    </row>
    <row r="482" spans="2:7" s="24" customFormat="1" x14ac:dyDescent="0.3">
      <c r="B482" s="29"/>
      <c r="C482" s="29"/>
      <c r="D482" s="29"/>
      <c r="E482" s="29"/>
      <c r="F482" s="29"/>
      <c r="G482" s="29"/>
    </row>
    <row r="483" spans="2:7" s="24" customFormat="1" x14ac:dyDescent="0.3">
      <c r="B483" s="29"/>
      <c r="C483" s="29"/>
      <c r="D483" s="29"/>
      <c r="E483" s="29"/>
      <c r="F483" s="29"/>
      <c r="G483" s="29"/>
    </row>
    <row r="484" spans="2:7" s="24" customFormat="1" x14ac:dyDescent="0.3">
      <c r="B484" s="29"/>
      <c r="C484" s="29"/>
      <c r="D484" s="29"/>
      <c r="E484" s="29"/>
      <c r="F484" s="29"/>
      <c r="G484" s="29"/>
    </row>
    <row r="485" spans="2:7" s="24" customFormat="1" x14ac:dyDescent="0.3">
      <c r="B485" s="29"/>
      <c r="C485" s="29"/>
      <c r="D485" s="29"/>
      <c r="E485" s="29"/>
      <c r="F485" s="29"/>
      <c r="G485" s="29"/>
    </row>
    <row r="486" spans="2:7" s="24" customFormat="1" x14ac:dyDescent="0.3">
      <c r="B486" s="29"/>
      <c r="C486" s="29"/>
      <c r="D486" s="29"/>
      <c r="E486" s="29"/>
      <c r="F486" s="29"/>
      <c r="G486" s="29"/>
    </row>
    <row r="487" spans="2:7" s="24" customFormat="1" x14ac:dyDescent="0.3">
      <c r="B487" s="29"/>
      <c r="C487" s="29"/>
      <c r="D487" s="29"/>
      <c r="E487" s="29"/>
      <c r="F487" s="29"/>
      <c r="G487" s="29"/>
    </row>
    <row r="488" spans="2:7" s="24" customFormat="1" x14ac:dyDescent="0.3">
      <c r="B488" s="29"/>
      <c r="C488" s="29"/>
      <c r="D488" s="29"/>
      <c r="E488" s="29"/>
      <c r="F488" s="29"/>
      <c r="G488" s="29"/>
    </row>
    <row r="489" spans="2:7" s="24" customFormat="1" x14ac:dyDescent="0.3">
      <c r="B489" s="29"/>
      <c r="C489" s="29"/>
      <c r="D489" s="29"/>
      <c r="E489" s="29"/>
      <c r="F489" s="29"/>
      <c r="G489" s="29"/>
    </row>
    <row r="490" spans="2:7" s="24" customFormat="1" x14ac:dyDescent="0.3">
      <c r="B490" s="29"/>
      <c r="C490" s="29"/>
      <c r="D490" s="29"/>
      <c r="E490" s="29"/>
      <c r="F490" s="29"/>
      <c r="G490" s="29"/>
    </row>
    <row r="491" spans="2:7" s="24" customFormat="1" x14ac:dyDescent="0.3">
      <c r="B491" s="29"/>
      <c r="C491" s="29"/>
      <c r="D491" s="29"/>
      <c r="E491" s="29"/>
      <c r="F491" s="29"/>
      <c r="G491" s="29"/>
    </row>
    <row r="492" spans="2:7" s="24" customFormat="1" x14ac:dyDescent="0.3">
      <c r="B492" s="29"/>
      <c r="C492" s="29"/>
      <c r="D492" s="29"/>
      <c r="E492" s="29"/>
      <c r="F492" s="29"/>
      <c r="G492" s="29"/>
    </row>
    <row r="493" spans="2:7" s="24" customFormat="1" x14ac:dyDescent="0.3">
      <c r="B493" s="29"/>
      <c r="C493" s="29"/>
      <c r="D493" s="29"/>
      <c r="E493" s="29"/>
      <c r="F493" s="29"/>
      <c r="G493" s="29"/>
    </row>
    <row r="494" spans="2:7" s="24" customFormat="1" x14ac:dyDescent="0.3">
      <c r="B494" s="29"/>
      <c r="C494" s="29"/>
      <c r="D494" s="29"/>
      <c r="E494" s="29"/>
      <c r="F494" s="29"/>
      <c r="G494" s="29"/>
    </row>
    <row r="495" spans="2:7" s="24" customFormat="1" x14ac:dyDescent="0.3">
      <c r="B495" s="29"/>
      <c r="C495" s="29"/>
      <c r="D495" s="29"/>
      <c r="E495" s="29"/>
      <c r="F495" s="29"/>
      <c r="G495" s="29"/>
    </row>
    <row r="496" spans="2:7" s="24" customFormat="1" x14ac:dyDescent="0.3">
      <c r="B496" s="29"/>
      <c r="C496" s="29"/>
      <c r="D496" s="29"/>
      <c r="E496" s="29"/>
      <c r="F496" s="29"/>
      <c r="G496" s="29"/>
    </row>
    <row r="497" spans="2:7" s="24" customFormat="1" x14ac:dyDescent="0.3">
      <c r="B497" s="29"/>
      <c r="C497" s="29"/>
      <c r="D497" s="29"/>
      <c r="E497" s="29"/>
      <c r="F497" s="29"/>
      <c r="G497" s="29"/>
    </row>
    <row r="498" spans="2:7" s="24" customFormat="1" x14ac:dyDescent="0.3">
      <c r="B498" s="29"/>
      <c r="C498" s="29"/>
      <c r="D498" s="29"/>
      <c r="E498" s="29"/>
      <c r="F498" s="29"/>
      <c r="G498" s="29"/>
    </row>
    <row r="499" spans="2:7" s="24" customFormat="1" x14ac:dyDescent="0.3">
      <c r="B499" s="29"/>
      <c r="C499" s="29"/>
      <c r="D499" s="29"/>
      <c r="E499" s="29"/>
      <c r="F499" s="29"/>
      <c r="G499" s="29"/>
    </row>
    <row r="500" spans="2:7" s="24" customFormat="1" x14ac:dyDescent="0.3">
      <c r="B500" s="29"/>
      <c r="C500" s="29"/>
      <c r="D500" s="29"/>
      <c r="E500" s="29"/>
      <c r="F500" s="29"/>
      <c r="G500" s="29"/>
    </row>
    <row r="501" spans="2:7" s="24" customFormat="1" x14ac:dyDescent="0.3">
      <c r="B501" s="29"/>
      <c r="C501" s="29"/>
      <c r="D501" s="29"/>
      <c r="E501" s="29"/>
      <c r="F501" s="29"/>
      <c r="G501" s="29"/>
    </row>
    <row r="502" spans="2:7" s="24" customFormat="1" x14ac:dyDescent="0.3">
      <c r="B502" s="29"/>
      <c r="C502" s="29"/>
      <c r="D502" s="29"/>
      <c r="E502" s="29"/>
      <c r="F502" s="29"/>
      <c r="G502" s="29"/>
    </row>
    <row r="503" spans="2:7" s="24" customFormat="1" x14ac:dyDescent="0.3">
      <c r="B503" s="29"/>
      <c r="C503" s="29"/>
      <c r="D503" s="29"/>
      <c r="E503" s="29"/>
      <c r="F503" s="29"/>
      <c r="G503" s="29"/>
    </row>
    <row r="504" spans="2:7" s="24" customFormat="1" x14ac:dyDescent="0.3">
      <c r="B504" s="29"/>
      <c r="C504" s="29"/>
      <c r="D504" s="29"/>
      <c r="E504" s="29"/>
      <c r="F504" s="29"/>
      <c r="G504" s="29"/>
    </row>
    <row r="505" spans="2:7" s="24" customFormat="1" x14ac:dyDescent="0.3">
      <c r="B505" s="29"/>
      <c r="C505" s="29"/>
      <c r="D505" s="29"/>
      <c r="E505" s="29"/>
      <c r="F505" s="29"/>
      <c r="G505" s="29"/>
    </row>
    <row r="506" spans="2:7" s="24" customFormat="1" x14ac:dyDescent="0.3">
      <c r="B506" s="29"/>
      <c r="C506" s="29"/>
      <c r="D506" s="29"/>
      <c r="E506" s="29"/>
      <c r="F506" s="29"/>
      <c r="G506" s="29"/>
    </row>
    <row r="507" spans="2:7" s="24" customFormat="1" x14ac:dyDescent="0.3">
      <c r="B507" s="29"/>
      <c r="C507" s="29"/>
      <c r="D507" s="29"/>
      <c r="E507" s="29"/>
      <c r="F507" s="29"/>
      <c r="G507" s="29"/>
    </row>
    <row r="508" spans="2:7" s="24" customFormat="1" x14ac:dyDescent="0.3">
      <c r="B508" s="29"/>
      <c r="C508" s="29"/>
      <c r="D508" s="29"/>
      <c r="E508" s="29"/>
      <c r="F508" s="29"/>
      <c r="G508" s="29"/>
    </row>
    <row r="509" spans="2:7" s="24" customFormat="1" x14ac:dyDescent="0.3">
      <c r="B509" s="29"/>
      <c r="C509" s="29"/>
      <c r="D509" s="29"/>
      <c r="E509" s="29"/>
      <c r="F509" s="29"/>
      <c r="G509" s="29"/>
    </row>
    <row r="510" spans="2:7" s="24" customFormat="1" x14ac:dyDescent="0.3">
      <c r="B510" s="29"/>
      <c r="C510" s="29"/>
      <c r="D510" s="29"/>
      <c r="E510" s="29"/>
      <c r="F510" s="29"/>
      <c r="G510" s="29"/>
    </row>
    <row r="511" spans="2:7" s="24" customFormat="1" x14ac:dyDescent="0.3">
      <c r="B511" s="29"/>
      <c r="C511" s="29"/>
      <c r="D511" s="29"/>
      <c r="E511" s="29"/>
      <c r="F511" s="29"/>
      <c r="G511" s="29"/>
    </row>
    <row r="512" spans="2:7" s="24" customFormat="1" x14ac:dyDescent="0.3">
      <c r="B512" s="29"/>
      <c r="C512" s="29"/>
      <c r="D512" s="29"/>
      <c r="E512" s="29"/>
      <c r="F512" s="29"/>
      <c r="G512" s="29"/>
    </row>
    <row r="513" spans="2:7" s="24" customFormat="1" x14ac:dyDescent="0.3">
      <c r="B513" s="29"/>
      <c r="C513" s="29"/>
      <c r="D513" s="29"/>
      <c r="E513" s="29"/>
      <c r="F513" s="29"/>
      <c r="G513" s="29"/>
    </row>
    <row r="514" spans="2:7" s="24" customFormat="1" x14ac:dyDescent="0.3">
      <c r="B514" s="29"/>
      <c r="C514" s="29"/>
      <c r="D514" s="29"/>
      <c r="E514" s="29"/>
      <c r="F514" s="29"/>
      <c r="G514" s="29"/>
    </row>
    <row r="515" spans="2:7" s="24" customFormat="1" x14ac:dyDescent="0.3">
      <c r="B515" s="29"/>
      <c r="C515" s="29"/>
      <c r="D515" s="29"/>
      <c r="E515" s="29"/>
      <c r="F515" s="29"/>
      <c r="G515" s="29"/>
    </row>
    <row r="516" spans="2:7" s="24" customFormat="1" x14ac:dyDescent="0.3">
      <c r="B516" s="29"/>
      <c r="C516" s="29"/>
      <c r="D516" s="29"/>
      <c r="E516" s="29"/>
      <c r="F516" s="29"/>
      <c r="G516" s="29"/>
    </row>
    <row r="517" spans="2:7" s="24" customFormat="1" x14ac:dyDescent="0.3">
      <c r="B517" s="29"/>
      <c r="C517" s="29"/>
      <c r="D517" s="29"/>
      <c r="E517" s="29"/>
      <c r="F517" s="29"/>
      <c r="G517" s="29"/>
    </row>
    <row r="518" spans="2:7" s="24" customFormat="1" x14ac:dyDescent="0.3">
      <c r="B518" s="29"/>
      <c r="C518" s="29"/>
      <c r="D518" s="29"/>
      <c r="E518" s="29"/>
      <c r="F518" s="29"/>
      <c r="G518" s="29"/>
    </row>
    <row r="519" spans="2:7" s="24" customFormat="1" x14ac:dyDescent="0.3">
      <c r="B519" s="29"/>
      <c r="C519" s="29"/>
      <c r="D519" s="29"/>
      <c r="E519" s="29"/>
      <c r="F519" s="29"/>
      <c r="G519" s="29"/>
    </row>
    <row r="520" spans="2:7" s="24" customFormat="1" x14ac:dyDescent="0.3">
      <c r="B520" s="29"/>
      <c r="C520" s="29"/>
      <c r="D520" s="29"/>
      <c r="E520" s="29"/>
      <c r="F520" s="29"/>
      <c r="G520" s="29"/>
    </row>
    <row r="521" spans="2:7" s="24" customFormat="1" x14ac:dyDescent="0.3">
      <c r="B521" s="29"/>
      <c r="C521" s="29"/>
      <c r="D521" s="29"/>
      <c r="E521" s="29"/>
      <c r="F521" s="29"/>
      <c r="G521" s="29"/>
    </row>
    <row r="522" spans="2:7" s="24" customFormat="1" x14ac:dyDescent="0.3">
      <c r="B522" s="29"/>
      <c r="C522" s="29"/>
      <c r="D522" s="29"/>
      <c r="E522" s="29"/>
      <c r="F522" s="29"/>
      <c r="G522" s="29"/>
    </row>
    <row r="523" spans="2:7" s="24" customFormat="1" x14ac:dyDescent="0.3">
      <c r="B523" s="29"/>
      <c r="C523" s="29"/>
      <c r="D523" s="29"/>
      <c r="E523" s="29"/>
      <c r="F523" s="29"/>
      <c r="G523" s="29"/>
    </row>
    <row r="524" spans="2:7" s="24" customFormat="1" x14ac:dyDescent="0.3">
      <c r="B524" s="29"/>
      <c r="C524" s="29"/>
      <c r="D524" s="29"/>
      <c r="E524" s="29"/>
      <c r="F524" s="29"/>
      <c r="G524" s="29"/>
    </row>
    <row r="525" spans="2:7" s="24" customFormat="1" x14ac:dyDescent="0.3">
      <c r="B525" s="29"/>
      <c r="C525" s="29"/>
      <c r="D525" s="29"/>
      <c r="E525" s="29"/>
      <c r="F525" s="29"/>
      <c r="G525" s="29"/>
    </row>
    <row r="526" spans="2:7" s="24" customFormat="1" x14ac:dyDescent="0.3">
      <c r="B526" s="29"/>
      <c r="C526" s="29"/>
      <c r="D526" s="29"/>
      <c r="E526" s="29"/>
      <c r="F526" s="29"/>
      <c r="G526" s="29"/>
    </row>
    <row r="527" spans="2:7" s="24" customFormat="1" x14ac:dyDescent="0.3">
      <c r="B527" s="29"/>
      <c r="C527" s="29"/>
      <c r="D527" s="29"/>
      <c r="E527" s="29"/>
      <c r="F527" s="29"/>
      <c r="G527" s="29"/>
    </row>
    <row r="528" spans="2:7" s="24" customFormat="1" x14ac:dyDescent="0.3">
      <c r="B528" s="29"/>
      <c r="C528" s="29"/>
      <c r="D528" s="29"/>
      <c r="E528" s="29"/>
      <c r="F528" s="29"/>
      <c r="G528" s="29"/>
    </row>
    <row r="529" spans="2:7" s="24" customFormat="1" x14ac:dyDescent="0.3">
      <c r="B529" s="29"/>
      <c r="C529" s="29"/>
      <c r="D529" s="29"/>
      <c r="E529" s="29"/>
      <c r="F529" s="29"/>
      <c r="G529" s="29"/>
    </row>
    <row r="530" spans="2:7" s="24" customFormat="1" x14ac:dyDescent="0.3">
      <c r="B530" s="29"/>
      <c r="C530" s="29"/>
      <c r="D530" s="29"/>
      <c r="E530" s="29"/>
      <c r="F530" s="29"/>
      <c r="G530" s="29"/>
    </row>
    <row r="531" spans="2:7" s="24" customFormat="1" x14ac:dyDescent="0.3">
      <c r="B531" s="29"/>
      <c r="C531" s="29"/>
      <c r="D531" s="29"/>
      <c r="E531" s="29"/>
      <c r="F531" s="29"/>
      <c r="G531" s="29"/>
    </row>
    <row r="532" spans="2:7" s="24" customFormat="1" x14ac:dyDescent="0.3">
      <c r="B532" s="29"/>
      <c r="C532" s="29"/>
      <c r="D532" s="29"/>
      <c r="E532" s="29"/>
      <c r="F532" s="29"/>
      <c r="G532" s="29"/>
    </row>
    <row r="533" spans="2:7" s="24" customFormat="1" x14ac:dyDescent="0.3">
      <c r="B533" s="29"/>
      <c r="C533" s="29"/>
      <c r="D533" s="29"/>
      <c r="E533" s="29"/>
      <c r="F533" s="29"/>
      <c r="G533" s="29"/>
    </row>
    <row r="534" spans="2:7" s="24" customFormat="1" x14ac:dyDescent="0.3">
      <c r="B534" s="29"/>
      <c r="C534" s="29"/>
      <c r="D534" s="29"/>
      <c r="E534" s="29"/>
      <c r="F534" s="29"/>
      <c r="G534" s="29"/>
    </row>
    <row r="535" spans="2:7" s="24" customFormat="1" x14ac:dyDescent="0.3">
      <c r="B535" s="29"/>
      <c r="C535" s="29"/>
      <c r="D535" s="29"/>
      <c r="E535" s="29"/>
      <c r="F535" s="29"/>
      <c r="G535" s="29"/>
    </row>
    <row r="536" spans="2:7" s="24" customFormat="1" x14ac:dyDescent="0.3">
      <c r="B536" s="29"/>
      <c r="C536" s="29"/>
      <c r="D536" s="29"/>
      <c r="E536" s="29"/>
      <c r="F536" s="29"/>
      <c r="G536" s="29"/>
    </row>
    <row r="537" spans="2:7" s="24" customFormat="1" x14ac:dyDescent="0.3">
      <c r="B537" s="29"/>
      <c r="C537" s="29"/>
      <c r="D537" s="29"/>
      <c r="E537" s="29"/>
      <c r="F537" s="29"/>
      <c r="G537" s="29"/>
    </row>
    <row r="538" spans="2:7" s="24" customFormat="1" x14ac:dyDescent="0.3">
      <c r="B538" s="29"/>
      <c r="C538" s="29"/>
      <c r="D538" s="29"/>
      <c r="E538" s="29"/>
      <c r="F538" s="29"/>
      <c r="G538" s="29"/>
    </row>
    <row r="539" spans="2:7" s="24" customFormat="1" x14ac:dyDescent="0.3">
      <c r="B539" s="29"/>
      <c r="C539" s="29"/>
      <c r="D539" s="29"/>
      <c r="E539" s="29"/>
      <c r="F539" s="29"/>
      <c r="G539" s="29"/>
    </row>
    <row r="540" spans="2:7" s="24" customFormat="1" x14ac:dyDescent="0.3">
      <c r="B540" s="29"/>
      <c r="C540" s="29"/>
      <c r="D540" s="29"/>
      <c r="E540" s="29"/>
      <c r="F540" s="29"/>
      <c r="G540" s="29"/>
    </row>
    <row r="541" spans="2:7" s="24" customFormat="1" x14ac:dyDescent="0.3">
      <c r="B541" s="29"/>
      <c r="C541" s="29"/>
      <c r="D541" s="29"/>
      <c r="E541" s="29"/>
      <c r="F541" s="29"/>
      <c r="G541" s="29"/>
    </row>
    <row r="542" spans="2:7" s="24" customFormat="1" x14ac:dyDescent="0.3">
      <c r="B542" s="29"/>
      <c r="C542" s="29"/>
      <c r="D542" s="29"/>
      <c r="E542" s="29"/>
      <c r="F542" s="29"/>
      <c r="G542" s="29"/>
    </row>
    <row r="543" spans="2:7" s="24" customFormat="1" x14ac:dyDescent="0.3">
      <c r="B543" s="29"/>
      <c r="C543" s="29"/>
      <c r="D543" s="29"/>
      <c r="E543" s="29"/>
      <c r="F543" s="29"/>
      <c r="G543" s="29"/>
    </row>
    <row r="544" spans="2:7" s="24" customFormat="1" x14ac:dyDescent="0.3">
      <c r="B544" s="29"/>
      <c r="C544" s="29"/>
      <c r="D544" s="29"/>
      <c r="E544" s="29"/>
      <c r="F544" s="29"/>
      <c r="G544" s="29"/>
    </row>
    <row r="545" spans="2:7" s="24" customFormat="1" x14ac:dyDescent="0.3">
      <c r="B545" s="29"/>
      <c r="C545" s="29"/>
      <c r="D545" s="29"/>
      <c r="E545" s="29"/>
      <c r="F545" s="29"/>
      <c r="G545" s="29"/>
    </row>
    <row r="546" spans="2:7" s="24" customFormat="1" x14ac:dyDescent="0.3">
      <c r="B546" s="29"/>
      <c r="C546" s="29"/>
      <c r="D546" s="29"/>
      <c r="E546" s="29"/>
      <c r="F546" s="29"/>
      <c r="G546" s="29"/>
    </row>
    <row r="547" spans="2:7" s="24" customFormat="1" x14ac:dyDescent="0.3">
      <c r="B547" s="29"/>
      <c r="C547" s="29"/>
      <c r="D547" s="29"/>
      <c r="E547" s="29"/>
      <c r="F547" s="29"/>
      <c r="G547" s="29"/>
    </row>
    <row r="548" spans="2:7" s="24" customFormat="1" x14ac:dyDescent="0.3">
      <c r="B548" s="29"/>
      <c r="C548" s="29"/>
      <c r="D548" s="29"/>
      <c r="E548" s="29"/>
      <c r="F548" s="29"/>
      <c r="G548" s="29"/>
    </row>
    <row r="549" spans="2:7" s="24" customFormat="1" x14ac:dyDescent="0.3">
      <c r="B549" s="29"/>
      <c r="C549" s="29"/>
      <c r="D549" s="29"/>
      <c r="E549" s="29"/>
      <c r="F549" s="29"/>
      <c r="G549" s="29"/>
    </row>
    <row r="550" spans="2:7" s="24" customFormat="1" x14ac:dyDescent="0.3">
      <c r="B550" s="29"/>
      <c r="C550" s="29"/>
      <c r="D550" s="29"/>
      <c r="E550" s="29"/>
      <c r="F550" s="29"/>
      <c r="G550" s="29"/>
    </row>
    <row r="551" spans="2:7" s="24" customFormat="1" x14ac:dyDescent="0.3">
      <c r="B551" s="29"/>
      <c r="C551" s="29"/>
      <c r="D551" s="29"/>
      <c r="E551" s="29"/>
      <c r="F551" s="29"/>
      <c r="G551" s="29"/>
    </row>
    <row r="552" spans="2:7" s="24" customFormat="1" x14ac:dyDescent="0.3">
      <c r="B552" s="29"/>
      <c r="C552" s="29"/>
      <c r="D552" s="29"/>
      <c r="E552" s="29"/>
      <c r="F552" s="29"/>
      <c r="G552" s="29"/>
    </row>
    <row r="553" spans="2:7" s="24" customFormat="1" x14ac:dyDescent="0.3">
      <c r="B553" s="29"/>
      <c r="C553" s="29"/>
      <c r="D553" s="29"/>
      <c r="E553" s="29"/>
      <c r="F553" s="29"/>
      <c r="G553" s="29"/>
    </row>
    <row r="554" spans="2:7" s="24" customFormat="1" x14ac:dyDescent="0.3">
      <c r="B554" s="29"/>
      <c r="C554" s="29"/>
      <c r="D554" s="29"/>
      <c r="E554" s="29"/>
      <c r="F554" s="29"/>
      <c r="G554" s="29"/>
    </row>
    <row r="555" spans="2:7" s="24" customFormat="1" x14ac:dyDescent="0.3">
      <c r="B555" s="29"/>
      <c r="C555" s="29"/>
      <c r="D555" s="29"/>
      <c r="E555" s="29"/>
      <c r="F555" s="29"/>
      <c r="G555" s="29"/>
    </row>
    <row r="556" spans="2:7" s="24" customFormat="1" x14ac:dyDescent="0.3">
      <c r="B556" s="29"/>
      <c r="C556" s="29"/>
      <c r="D556" s="29"/>
      <c r="E556" s="29"/>
      <c r="F556" s="29"/>
      <c r="G556" s="29"/>
    </row>
    <row r="557" spans="2:7" s="24" customFormat="1" x14ac:dyDescent="0.3">
      <c r="B557" s="29"/>
      <c r="C557" s="29"/>
      <c r="D557" s="29"/>
      <c r="E557" s="29"/>
      <c r="F557" s="29"/>
      <c r="G557" s="29"/>
    </row>
    <row r="558" spans="2:7" s="24" customFormat="1" x14ac:dyDescent="0.3">
      <c r="B558" s="29"/>
      <c r="C558" s="29"/>
      <c r="D558" s="29"/>
      <c r="E558" s="29"/>
      <c r="F558" s="29"/>
      <c r="G558" s="29"/>
    </row>
    <row r="559" spans="2:7" s="24" customFormat="1" x14ac:dyDescent="0.3">
      <c r="B559" s="29"/>
      <c r="C559" s="29"/>
      <c r="D559" s="29"/>
      <c r="E559" s="29"/>
      <c r="F559" s="29"/>
      <c r="G559" s="29"/>
    </row>
    <row r="560" spans="2:7" s="24" customFormat="1" x14ac:dyDescent="0.3">
      <c r="B560" s="29"/>
      <c r="C560" s="29"/>
      <c r="D560" s="29"/>
      <c r="E560" s="29"/>
      <c r="F560" s="29"/>
      <c r="G560" s="29"/>
    </row>
    <row r="561" spans="2:7" s="24" customFormat="1" x14ac:dyDescent="0.3">
      <c r="B561" s="29"/>
      <c r="C561" s="29"/>
      <c r="D561" s="29"/>
      <c r="E561" s="29"/>
      <c r="F561" s="29"/>
      <c r="G561" s="29"/>
    </row>
    <row r="562" spans="2:7" s="24" customFormat="1" x14ac:dyDescent="0.3">
      <c r="B562" s="29"/>
      <c r="C562" s="29"/>
      <c r="D562" s="29"/>
      <c r="E562" s="29"/>
      <c r="F562" s="29"/>
      <c r="G562" s="29"/>
    </row>
    <row r="563" spans="2:7" s="24" customFormat="1" x14ac:dyDescent="0.3">
      <c r="B563" s="29"/>
      <c r="C563" s="29"/>
      <c r="D563" s="29"/>
      <c r="E563" s="29"/>
      <c r="F563" s="29"/>
      <c r="G563" s="29"/>
    </row>
    <row r="564" spans="2:7" s="24" customFormat="1" x14ac:dyDescent="0.3">
      <c r="B564" s="29"/>
      <c r="C564" s="29"/>
      <c r="D564" s="29"/>
      <c r="E564" s="29"/>
      <c r="F564" s="29"/>
      <c r="G564" s="30"/>
    </row>
    <row r="565" spans="2:7" s="24" customFormat="1" x14ac:dyDescent="0.3">
      <c r="B565" s="29"/>
      <c r="C565" s="29"/>
      <c r="D565" s="29"/>
      <c r="E565" s="29"/>
      <c r="F565" s="29"/>
      <c r="G565" s="30"/>
    </row>
    <row r="566" spans="2:7" s="24" customFormat="1" x14ac:dyDescent="0.3">
      <c r="B566" s="29"/>
      <c r="C566" s="29"/>
      <c r="D566" s="29"/>
      <c r="E566" s="29"/>
      <c r="F566" s="29"/>
      <c r="G566" s="30"/>
    </row>
  </sheetData>
  <mergeCells count="7">
    <mergeCell ref="A29:A36"/>
    <mergeCell ref="A1:G1"/>
    <mergeCell ref="A2:G2"/>
    <mergeCell ref="A4:A12"/>
    <mergeCell ref="A13:A20"/>
    <mergeCell ref="A21:A28"/>
    <mergeCell ref="E27:E28"/>
  </mergeCells>
  <printOptions horizontalCentered="1" verticalCentered="1"/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R43"/>
  <sheetViews>
    <sheetView topLeftCell="A2" zoomScale="70" zoomScaleNormal="70" zoomScaleSheetLayoutView="70" workbookViewId="0">
      <pane ySplit="1" topLeftCell="A3" activePane="bottomLeft" state="frozen"/>
      <selection activeCell="A2" sqref="A2"/>
      <selection pane="bottomLeft" activeCell="N44" sqref="N44"/>
    </sheetView>
  </sheetViews>
  <sheetFormatPr defaultColWidth="9.109375" defaultRowHeight="14.4" x14ac:dyDescent="0.3"/>
  <cols>
    <col min="1" max="1" width="3" style="36" bestFit="1" customWidth="1"/>
    <col min="2" max="2" width="10.5546875" style="36" bestFit="1" customWidth="1"/>
    <col min="3" max="12" width="7.44140625" style="35" customWidth="1"/>
    <col min="13" max="13" width="8.109375" style="35" customWidth="1"/>
    <col min="14" max="16" width="7.44140625" style="35" customWidth="1"/>
    <col min="17" max="17" width="9.109375" style="35"/>
    <col min="18" max="16384" width="9.109375" style="36"/>
  </cols>
  <sheetData>
    <row r="1" spans="1:18" ht="21.6" hidden="1" thickBot="1" x14ac:dyDescent="0.45">
      <c r="A1" s="249" t="s">
        <v>129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8" ht="15" thickBot="1" x14ac:dyDescent="0.35">
      <c r="A2" s="37"/>
      <c r="B2" s="38"/>
      <c r="C2" s="39" t="s">
        <v>31</v>
      </c>
      <c r="D2" s="39" t="s">
        <v>32</v>
      </c>
      <c r="E2" s="39" t="s">
        <v>33</v>
      </c>
      <c r="F2" s="39" t="s">
        <v>34</v>
      </c>
      <c r="G2" s="39" t="s">
        <v>35</v>
      </c>
      <c r="H2" s="39" t="s">
        <v>36</v>
      </c>
      <c r="I2" s="39" t="s">
        <v>37</v>
      </c>
      <c r="J2" s="39" t="s">
        <v>38</v>
      </c>
      <c r="K2" s="39" t="s">
        <v>39</v>
      </c>
      <c r="L2" s="39" t="s">
        <v>40</v>
      </c>
      <c r="M2" s="39" t="s">
        <v>41</v>
      </c>
      <c r="N2" s="181" t="s">
        <v>42</v>
      </c>
      <c r="O2" s="39" t="s">
        <v>43</v>
      </c>
      <c r="P2" s="39" t="s">
        <v>44</v>
      </c>
      <c r="Q2" s="40"/>
    </row>
    <row r="3" spans="1:18" ht="24.9" customHeight="1" thickBot="1" x14ac:dyDescent="0.35">
      <c r="A3" s="246" t="s">
        <v>1</v>
      </c>
      <c r="B3" s="41" t="s">
        <v>7</v>
      </c>
      <c r="C3" s="159"/>
      <c r="D3" s="145"/>
      <c r="E3" s="145"/>
      <c r="F3" s="145"/>
      <c r="G3" s="163"/>
      <c r="H3" s="157"/>
      <c r="I3" s="250" t="s">
        <v>316</v>
      </c>
      <c r="J3" s="250" t="s">
        <v>315</v>
      </c>
      <c r="K3" s="159"/>
      <c r="L3" s="145"/>
      <c r="M3" s="145"/>
      <c r="O3" s="145"/>
      <c r="P3" s="146"/>
      <c r="Q3" s="40"/>
    </row>
    <row r="4" spans="1:18" ht="24.9" customHeight="1" thickBot="1" x14ac:dyDescent="0.35">
      <c r="A4" s="241"/>
      <c r="B4" s="42" t="s">
        <v>8</v>
      </c>
      <c r="C4" s="160"/>
      <c r="D4" s="142"/>
      <c r="E4" s="151"/>
      <c r="F4" s="161"/>
      <c r="G4" s="143"/>
      <c r="H4" s="162"/>
      <c r="I4" s="251"/>
      <c r="J4" s="251"/>
      <c r="K4" s="160"/>
      <c r="L4" s="238" t="s">
        <v>318</v>
      </c>
      <c r="M4" s="238" t="s">
        <v>320</v>
      </c>
      <c r="N4" s="149"/>
      <c r="O4" s="160"/>
      <c r="P4" s="156"/>
      <c r="Q4" s="40"/>
    </row>
    <row r="5" spans="1:18" ht="24.9" customHeight="1" thickBot="1" x14ac:dyDescent="0.35">
      <c r="A5" s="241"/>
      <c r="B5" s="42" t="s">
        <v>11</v>
      </c>
      <c r="C5" s="162"/>
      <c r="D5" s="158"/>
      <c r="E5" s="250" t="s">
        <v>311</v>
      </c>
      <c r="F5" s="143"/>
      <c r="G5" s="143"/>
      <c r="H5" s="162"/>
      <c r="I5" s="251"/>
      <c r="J5" s="251"/>
      <c r="K5" s="160"/>
      <c r="L5" s="240"/>
      <c r="M5" s="240"/>
      <c r="N5" s="250" t="s">
        <v>312</v>
      </c>
      <c r="O5" s="160"/>
      <c r="P5" s="156"/>
      <c r="Q5" s="43"/>
      <c r="R5" s="40"/>
    </row>
    <row r="6" spans="1:18" ht="24.9" customHeight="1" thickBot="1" x14ac:dyDescent="0.35">
      <c r="A6" s="241"/>
      <c r="B6" s="42" t="s">
        <v>12</v>
      </c>
      <c r="C6" s="162"/>
      <c r="D6" s="158"/>
      <c r="E6" s="252"/>
      <c r="F6" s="143"/>
      <c r="G6" s="143"/>
      <c r="H6" s="162"/>
      <c r="I6" s="252"/>
      <c r="J6" s="252"/>
      <c r="K6" s="160"/>
      <c r="L6" s="239"/>
      <c r="M6" s="239"/>
      <c r="N6" s="252"/>
      <c r="O6" s="142"/>
      <c r="P6" s="156"/>
      <c r="Q6" s="40"/>
    </row>
    <row r="7" spans="1:18" ht="24.9" customHeight="1" thickBot="1" x14ac:dyDescent="0.35">
      <c r="A7" s="241"/>
      <c r="B7" s="42" t="s">
        <v>13</v>
      </c>
      <c r="C7" s="160"/>
      <c r="D7" s="158"/>
      <c r="E7" s="250" t="s">
        <v>313</v>
      </c>
      <c r="F7" s="229" t="s">
        <v>314</v>
      </c>
      <c r="G7" s="143"/>
      <c r="H7" s="158"/>
      <c r="I7" s="250" t="s">
        <v>309</v>
      </c>
      <c r="J7" s="250" t="s">
        <v>310</v>
      </c>
      <c r="K7" s="160"/>
      <c r="L7" s="235" t="s">
        <v>342</v>
      </c>
      <c r="M7" s="238" t="s">
        <v>321</v>
      </c>
      <c r="N7" s="250" t="s">
        <v>319</v>
      </c>
      <c r="O7" s="226" t="s">
        <v>322</v>
      </c>
      <c r="P7" s="226" t="s">
        <v>323</v>
      </c>
      <c r="Q7" s="40"/>
    </row>
    <row r="8" spans="1:18" ht="24.9" customHeight="1" thickBot="1" x14ac:dyDescent="0.35">
      <c r="A8" s="241"/>
      <c r="B8" s="42" t="s">
        <v>14</v>
      </c>
      <c r="C8" s="160"/>
      <c r="D8" s="158"/>
      <c r="E8" s="251"/>
      <c r="F8" s="230"/>
      <c r="G8" s="143"/>
      <c r="H8" s="158"/>
      <c r="I8" s="251"/>
      <c r="J8" s="251"/>
      <c r="K8" s="160"/>
      <c r="L8" s="236"/>
      <c r="M8" s="240"/>
      <c r="N8" s="251"/>
      <c r="O8" s="227"/>
      <c r="P8" s="227"/>
      <c r="Q8" s="40"/>
    </row>
    <row r="9" spans="1:18" ht="24.9" customHeight="1" thickBot="1" x14ac:dyDescent="0.35">
      <c r="A9" s="241"/>
      <c r="B9" s="42" t="s">
        <v>15</v>
      </c>
      <c r="C9" s="160"/>
      <c r="D9" s="158"/>
      <c r="E9" s="251"/>
      <c r="F9" s="231"/>
      <c r="G9" s="143"/>
      <c r="H9" s="158"/>
      <c r="I9" s="251"/>
      <c r="J9" s="251"/>
      <c r="K9" s="160"/>
      <c r="L9" s="237"/>
      <c r="M9" s="239"/>
      <c r="N9" s="252"/>
      <c r="O9" s="228"/>
      <c r="P9" s="228"/>
      <c r="Q9" s="40"/>
    </row>
    <row r="10" spans="1:18" ht="24.9" customHeight="1" thickBot="1" x14ac:dyDescent="0.35">
      <c r="A10" s="247"/>
      <c r="B10" s="42" t="s">
        <v>16</v>
      </c>
      <c r="C10" s="165"/>
      <c r="D10" s="164"/>
      <c r="E10" s="252"/>
      <c r="F10" s="165"/>
      <c r="G10" s="149"/>
      <c r="H10" s="164"/>
      <c r="I10" s="252"/>
      <c r="J10" s="252"/>
      <c r="K10" s="165"/>
      <c r="L10" s="166"/>
      <c r="M10" s="149"/>
      <c r="N10" s="166"/>
      <c r="O10" s="149"/>
      <c r="P10" s="150"/>
      <c r="Q10" s="40"/>
    </row>
    <row r="11" spans="1:18" ht="24.9" customHeight="1" thickBot="1" x14ac:dyDescent="0.35">
      <c r="A11" s="246" t="s">
        <v>2</v>
      </c>
      <c r="B11" s="41" t="s">
        <v>7</v>
      </c>
      <c r="C11" s="159"/>
      <c r="D11" s="145"/>
      <c r="E11" s="168"/>
      <c r="F11" s="145"/>
      <c r="G11" s="145"/>
      <c r="H11" s="145"/>
      <c r="I11" s="145"/>
      <c r="J11" s="163"/>
      <c r="K11" s="145"/>
      <c r="L11" s="145"/>
      <c r="M11" s="145"/>
      <c r="N11" s="145"/>
      <c r="O11" s="145"/>
      <c r="P11" s="146"/>
      <c r="Q11" s="40"/>
    </row>
    <row r="12" spans="1:18" ht="24.9" customHeight="1" thickBot="1" x14ac:dyDescent="0.35">
      <c r="A12" s="241"/>
      <c r="B12" s="42" t="s">
        <v>8</v>
      </c>
      <c r="C12" s="229" t="s">
        <v>334</v>
      </c>
      <c r="D12" s="142"/>
      <c r="E12" s="238" t="s">
        <v>326</v>
      </c>
      <c r="F12" s="142"/>
      <c r="G12" s="238" t="s">
        <v>338</v>
      </c>
      <c r="H12" s="142"/>
      <c r="I12" s="229" t="s">
        <v>324</v>
      </c>
      <c r="J12" s="226" t="s">
        <v>341</v>
      </c>
      <c r="K12" s="142"/>
      <c r="L12" s="142"/>
      <c r="M12" s="229" t="s">
        <v>337</v>
      </c>
      <c r="N12" s="243" t="s">
        <v>335</v>
      </c>
      <c r="O12" s="235" t="s">
        <v>317</v>
      </c>
      <c r="P12" s="235" t="s">
        <v>343</v>
      </c>
      <c r="Q12" s="43"/>
      <c r="R12" s="40"/>
    </row>
    <row r="13" spans="1:18" ht="24.9" customHeight="1" thickBot="1" x14ac:dyDescent="0.35">
      <c r="A13" s="241"/>
      <c r="B13" s="42" t="s">
        <v>11</v>
      </c>
      <c r="C13" s="230"/>
      <c r="D13" s="142"/>
      <c r="E13" s="240"/>
      <c r="F13" s="142"/>
      <c r="G13" s="240"/>
      <c r="H13" s="142"/>
      <c r="I13" s="230"/>
      <c r="J13" s="227"/>
      <c r="K13" s="142"/>
      <c r="L13" s="142"/>
      <c r="M13" s="230"/>
      <c r="N13" s="244"/>
      <c r="O13" s="236"/>
      <c r="P13" s="236"/>
      <c r="Q13" s="40"/>
    </row>
    <row r="14" spans="1:18" ht="24.9" customHeight="1" thickBot="1" x14ac:dyDescent="0.35">
      <c r="A14" s="241"/>
      <c r="B14" s="42" t="s">
        <v>12</v>
      </c>
      <c r="C14" s="231"/>
      <c r="D14" s="142"/>
      <c r="E14" s="239"/>
      <c r="F14" s="142"/>
      <c r="G14" s="239"/>
      <c r="H14" s="142"/>
      <c r="I14" s="231"/>
      <c r="J14" s="228"/>
      <c r="L14" s="142"/>
      <c r="M14" s="231"/>
      <c r="N14" s="245"/>
      <c r="O14" s="237"/>
      <c r="P14" s="237"/>
      <c r="Q14" s="40"/>
    </row>
    <row r="15" spans="1:18" ht="24.9" customHeight="1" thickBot="1" x14ac:dyDescent="0.35">
      <c r="A15" s="241"/>
      <c r="B15" s="42" t="s">
        <v>13</v>
      </c>
      <c r="C15" s="160"/>
      <c r="D15" s="142"/>
      <c r="E15" s="229" t="s">
        <v>45</v>
      </c>
      <c r="F15" s="238" t="s">
        <v>327</v>
      </c>
      <c r="G15" s="142"/>
      <c r="H15" s="142"/>
      <c r="I15" s="229" t="s">
        <v>336</v>
      </c>
      <c r="J15" s="253" t="s">
        <v>339</v>
      </c>
      <c r="K15" s="142"/>
      <c r="L15" s="142"/>
      <c r="M15" s="226" t="s">
        <v>347</v>
      </c>
      <c r="N15" s="238" t="s">
        <v>340</v>
      </c>
      <c r="O15" s="235" t="s">
        <v>346</v>
      </c>
      <c r="P15" s="226" t="s">
        <v>345</v>
      </c>
      <c r="Q15" s="40"/>
    </row>
    <row r="16" spans="1:18" ht="24.9" customHeight="1" thickBot="1" x14ac:dyDescent="0.35">
      <c r="A16" s="241"/>
      <c r="B16" s="42" t="s">
        <v>14</v>
      </c>
      <c r="C16" s="160"/>
      <c r="D16" s="142"/>
      <c r="E16" s="231"/>
      <c r="F16" s="240"/>
      <c r="G16" s="142"/>
      <c r="H16" s="142"/>
      <c r="I16" s="230"/>
      <c r="J16" s="254"/>
      <c r="K16" s="142"/>
      <c r="L16" s="142"/>
      <c r="M16" s="227"/>
      <c r="N16" s="240"/>
      <c r="O16" s="236"/>
      <c r="P16" s="227"/>
      <c r="Q16" s="40"/>
    </row>
    <row r="17" spans="1:17" ht="24.9" customHeight="1" thickBot="1" x14ac:dyDescent="0.35">
      <c r="A17" s="241"/>
      <c r="B17" s="42" t="s">
        <v>15</v>
      </c>
      <c r="C17" s="160"/>
      <c r="D17" s="142"/>
      <c r="E17" s="229" t="s">
        <v>46</v>
      </c>
      <c r="F17" s="239"/>
      <c r="G17" s="153"/>
      <c r="H17" s="153"/>
      <c r="I17" s="231"/>
      <c r="J17" s="255"/>
      <c r="K17" s="142"/>
      <c r="L17" s="142"/>
      <c r="M17" s="228"/>
      <c r="N17" s="239"/>
      <c r="O17" s="237"/>
      <c r="P17" s="228"/>
      <c r="Q17" s="40"/>
    </row>
    <row r="18" spans="1:17" ht="24.9" customHeight="1" thickBot="1" x14ac:dyDescent="0.35">
      <c r="A18" s="247"/>
      <c r="B18" s="42" t="s">
        <v>16</v>
      </c>
      <c r="C18" s="165"/>
      <c r="D18" s="149"/>
      <c r="E18" s="231"/>
      <c r="F18" s="169"/>
      <c r="G18" s="149"/>
      <c r="H18" s="149"/>
      <c r="I18" s="167" t="s">
        <v>131</v>
      </c>
      <c r="J18" s="170"/>
      <c r="K18" s="142"/>
      <c r="L18" s="142"/>
      <c r="M18" s="167" t="s">
        <v>131</v>
      </c>
      <c r="N18" s="166"/>
      <c r="O18" s="149"/>
      <c r="P18" s="150"/>
      <c r="Q18" s="40"/>
    </row>
    <row r="19" spans="1:17" ht="24.9" customHeight="1" thickBot="1" x14ac:dyDescent="0.35">
      <c r="A19" s="246" t="s">
        <v>3</v>
      </c>
      <c r="B19" s="41" t="s">
        <v>7</v>
      </c>
      <c r="C19" s="159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71"/>
      <c r="P19" s="146"/>
      <c r="Q19" s="40"/>
    </row>
    <row r="20" spans="1:17" ht="28.5" customHeight="1" thickBot="1" x14ac:dyDescent="0.35">
      <c r="A20" s="241"/>
      <c r="B20" s="42" t="s">
        <v>8</v>
      </c>
      <c r="C20" s="226" t="s">
        <v>360</v>
      </c>
      <c r="D20" s="142"/>
      <c r="E20" s="229" t="s">
        <v>354</v>
      </c>
      <c r="F20" s="142"/>
      <c r="G20" s="142"/>
      <c r="H20" s="142"/>
      <c r="I20" s="229" t="s">
        <v>348</v>
      </c>
      <c r="J20" s="142"/>
      <c r="K20" s="142"/>
      <c r="L20" s="153"/>
      <c r="M20" s="226" t="s">
        <v>358</v>
      </c>
      <c r="N20" s="142"/>
      <c r="O20" s="155"/>
      <c r="P20" s="156"/>
      <c r="Q20" s="40"/>
    </row>
    <row r="21" spans="1:17" ht="24.6" customHeight="1" thickBot="1" x14ac:dyDescent="0.35">
      <c r="A21" s="241"/>
      <c r="B21" s="42" t="s">
        <v>11</v>
      </c>
      <c r="C21" s="227"/>
      <c r="D21" s="142"/>
      <c r="E21" s="230"/>
      <c r="F21" s="142"/>
      <c r="G21" s="142"/>
      <c r="H21" s="142"/>
      <c r="I21" s="230"/>
      <c r="J21" s="229" t="s">
        <v>352</v>
      </c>
      <c r="K21" s="142"/>
      <c r="L21" s="155"/>
      <c r="M21" s="227"/>
      <c r="N21" s="142"/>
      <c r="O21" s="155"/>
      <c r="P21" s="156"/>
      <c r="Q21" s="40"/>
    </row>
    <row r="22" spans="1:17" ht="24.9" customHeight="1" thickBot="1" x14ac:dyDescent="0.35">
      <c r="A22" s="241"/>
      <c r="B22" s="42" t="s">
        <v>12</v>
      </c>
      <c r="C22" s="228"/>
      <c r="D22" s="142"/>
      <c r="E22" s="231"/>
      <c r="F22" s="142"/>
      <c r="G22" s="142"/>
      <c r="H22" s="142"/>
      <c r="I22" s="231"/>
      <c r="J22" s="231"/>
      <c r="K22" s="142"/>
      <c r="L22" s="155"/>
      <c r="M22" s="228"/>
      <c r="N22" s="142"/>
      <c r="O22" s="155"/>
      <c r="P22" s="156"/>
      <c r="Q22" s="40"/>
    </row>
    <row r="23" spans="1:17" ht="24.9" customHeight="1" thickBot="1" x14ac:dyDescent="0.35">
      <c r="A23" s="241"/>
      <c r="B23" s="42" t="s">
        <v>13</v>
      </c>
      <c r="C23" s="235" t="s">
        <v>362</v>
      </c>
      <c r="D23" s="154"/>
      <c r="E23" s="229" t="s">
        <v>349</v>
      </c>
      <c r="F23" s="229" t="s">
        <v>350</v>
      </c>
      <c r="G23" s="238" t="s">
        <v>356</v>
      </c>
      <c r="H23" s="235" t="s">
        <v>363</v>
      </c>
      <c r="I23" s="155"/>
      <c r="J23" s="155"/>
      <c r="K23" s="187"/>
      <c r="L23" s="229" t="s">
        <v>355</v>
      </c>
      <c r="M23" s="142"/>
      <c r="N23" s="229" t="s">
        <v>353</v>
      </c>
      <c r="O23" s="226" t="s">
        <v>361</v>
      </c>
      <c r="P23" s="156"/>
      <c r="Q23" s="43"/>
    </row>
    <row r="24" spans="1:17" ht="24.9" customHeight="1" thickBot="1" x14ac:dyDescent="0.35">
      <c r="A24" s="241"/>
      <c r="B24" s="42" t="s">
        <v>14</v>
      </c>
      <c r="C24" s="236"/>
      <c r="D24" s="155"/>
      <c r="E24" s="230"/>
      <c r="F24" s="230"/>
      <c r="G24" s="240"/>
      <c r="H24" s="236"/>
      <c r="I24" s="155"/>
      <c r="J24" s="155"/>
      <c r="K24" s="187"/>
      <c r="L24" s="230"/>
      <c r="M24" s="142"/>
      <c r="N24" s="231"/>
      <c r="O24" s="227"/>
      <c r="P24" s="156"/>
      <c r="Q24" s="40"/>
    </row>
    <row r="25" spans="1:17" ht="24.9" customHeight="1" thickBot="1" x14ac:dyDescent="0.35">
      <c r="A25" s="241"/>
      <c r="B25" s="42" t="s">
        <v>15</v>
      </c>
      <c r="C25" s="237"/>
      <c r="D25" s="154"/>
      <c r="E25" s="231"/>
      <c r="F25" s="231"/>
      <c r="G25" s="239"/>
      <c r="H25" s="237"/>
      <c r="I25" s="142"/>
      <c r="J25" s="155"/>
      <c r="K25" s="187"/>
      <c r="L25" s="231"/>
      <c r="M25" s="142"/>
      <c r="N25" s="155"/>
      <c r="O25" s="228"/>
      <c r="P25" s="156"/>
      <c r="Q25" s="40"/>
    </row>
    <row r="26" spans="1:17" ht="24.9" customHeight="1" thickBot="1" x14ac:dyDescent="0.35">
      <c r="A26" s="247"/>
      <c r="B26" s="41" t="s">
        <v>16</v>
      </c>
      <c r="C26" s="165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50"/>
      <c r="Q26" s="40"/>
    </row>
    <row r="27" spans="1:17" ht="24.9" customHeight="1" thickBot="1" x14ac:dyDescent="0.35">
      <c r="A27" s="246" t="s">
        <v>4</v>
      </c>
      <c r="B27" s="41" t="s">
        <v>7</v>
      </c>
      <c r="C27" s="238" t="s">
        <v>386</v>
      </c>
      <c r="E27" s="238" t="s">
        <v>387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6"/>
      <c r="Q27" s="40"/>
    </row>
    <row r="28" spans="1:17" ht="24.9" customHeight="1" thickBot="1" x14ac:dyDescent="0.35">
      <c r="A28" s="241"/>
      <c r="B28" s="42" t="s">
        <v>8</v>
      </c>
      <c r="C28" s="239"/>
      <c r="E28" s="239"/>
      <c r="F28" s="229" t="s">
        <v>48</v>
      </c>
      <c r="G28" s="235" t="s">
        <v>369</v>
      </c>
      <c r="H28" s="142"/>
      <c r="I28" s="229" t="s">
        <v>49</v>
      </c>
      <c r="J28" s="142"/>
      <c r="K28" s="232" t="s">
        <v>357</v>
      </c>
      <c r="L28" s="142"/>
      <c r="M28" s="142"/>
      <c r="N28" s="142"/>
      <c r="O28" s="235" t="s">
        <v>375</v>
      </c>
      <c r="P28" s="156"/>
      <c r="Q28" s="40"/>
    </row>
    <row r="29" spans="1:17" ht="24.9" customHeight="1" thickBot="1" x14ac:dyDescent="0.35">
      <c r="A29" s="241"/>
      <c r="B29" s="42" t="s">
        <v>11</v>
      </c>
      <c r="C29" s="160"/>
      <c r="D29" s="142"/>
      <c r="E29" s="229" t="s">
        <v>366</v>
      </c>
      <c r="F29" s="230"/>
      <c r="G29" s="236"/>
      <c r="H29" s="142"/>
      <c r="I29" s="230"/>
      <c r="J29" s="229" t="s">
        <v>352</v>
      </c>
      <c r="K29" s="233"/>
      <c r="L29" s="142"/>
      <c r="M29" s="142"/>
      <c r="N29" s="229" t="s">
        <v>353</v>
      </c>
      <c r="O29" s="236"/>
      <c r="P29" s="156"/>
      <c r="Q29" s="40"/>
    </row>
    <row r="30" spans="1:17" ht="24.9" customHeight="1" thickBot="1" x14ac:dyDescent="0.35">
      <c r="A30" s="241"/>
      <c r="B30" s="42" t="s">
        <v>12</v>
      </c>
      <c r="C30" s="142"/>
      <c r="D30" s="142"/>
      <c r="E30" s="231"/>
      <c r="F30" s="231"/>
      <c r="G30" s="237"/>
      <c r="H30" s="142"/>
      <c r="I30" s="231"/>
      <c r="J30" s="248"/>
      <c r="K30" s="234"/>
      <c r="L30" s="142"/>
      <c r="M30" s="142"/>
      <c r="N30" s="231"/>
      <c r="O30" s="237"/>
      <c r="P30" s="156"/>
      <c r="Q30" s="40"/>
    </row>
    <row r="31" spans="1:17" ht="24.9" customHeight="1" thickBot="1" x14ac:dyDescent="0.35">
      <c r="A31" s="241"/>
      <c r="B31" s="42" t="s">
        <v>13</v>
      </c>
      <c r="C31" s="142"/>
      <c r="D31" s="142"/>
      <c r="E31" s="238" t="s">
        <v>311</v>
      </c>
      <c r="F31" s="229" t="s">
        <v>50</v>
      </c>
      <c r="G31" s="243" t="s">
        <v>51</v>
      </c>
      <c r="H31" s="229" t="s">
        <v>365</v>
      </c>
      <c r="I31" s="229" t="s">
        <v>364</v>
      </c>
      <c r="J31" s="235" t="s">
        <v>370</v>
      </c>
      <c r="K31" s="235" t="s">
        <v>371</v>
      </c>
      <c r="L31" s="229" t="s">
        <v>367</v>
      </c>
      <c r="M31" s="238" t="s">
        <v>368</v>
      </c>
      <c r="N31" s="238" t="s">
        <v>312</v>
      </c>
      <c r="O31" s="142"/>
      <c r="P31" s="226" t="s">
        <v>374</v>
      </c>
      <c r="Q31" s="40"/>
    </row>
    <row r="32" spans="1:17" ht="24.9" customHeight="1" thickBot="1" x14ac:dyDescent="0.35">
      <c r="A32" s="241"/>
      <c r="B32" s="42" t="s">
        <v>14</v>
      </c>
      <c r="C32" s="147"/>
      <c r="D32" s="142"/>
      <c r="E32" s="239"/>
      <c r="F32" s="230"/>
      <c r="G32" s="244"/>
      <c r="H32" s="230"/>
      <c r="I32" s="230"/>
      <c r="J32" s="236"/>
      <c r="K32" s="236"/>
      <c r="L32" s="230"/>
      <c r="M32" s="240"/>
      <c r="N32" s="239"/>
      <c r="O32" s="142"/>
      <c r="P32" s="227"/>
      <c r="Q32" s="40"/>
    </row>
    <row r="33" spans="1:17" ht="24.9" customHeight="1" thickBot="1" x14ac:dyDescent="0.35">
      <c r="A33" s="241"/>
      <c r="B33" s="42" t="s">
        <v>15</v>
      </c>
      <c r="C33" s="208"/>
      <c r="D33" s="142"/>
      <c r="E33" s="142"/>
      <c r="F33" s="231"/>
      <c r="G33" s="245"/>
      <c r="H33" s="231"/>
      <c r="I33" s="231"/>
      <c r="J33" s="237"/>
      <c r="K33" s="237"/>
      <c r="L33" s="231"/>
      <c r="M33" s="239"/>
      <c r="O33" s="142"/>
      <c r="P33" s="228"/>
      <c r="Q33" s="40"/>
    </row>
    <row r="34" spans="1:17" ht="24.9" customHeight="1" thickBot="1" x14ac:dyDescent="0.35">
      <c r="A34" s="247"/>
      <c r="B34" s="42" t="s">
        <v>16</v>
      </c>
      <c r="C34" s="160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50"/>
      <c r="Q34" s="40"/>
    </row>
    <row r="35" spans="1:17" ht="24.9" customHeight="1" thickBot="1" x14ac:dyDescent="0.35">
      <c r="A35" s="241" t="s">
        <v>5</v>
      </c>
      <c r="B35" s="41" t="s">
        <v>7</v>
      </c>
      <c r="C35" s="144"/>
      <c r="D35" s="145"/>
      <c r="E35" s="250" t="s">
        <v>376</v>
      </c>
      <c r="F35" s="145"/>
      <c r="G35" s="145"/>
      <c r="H35" s="145"/>
      <c r="I35" s="179"/>
      <c r="J35" s="145"/>
      <c r="K35" s="145"/>
      <c r="L35" s="145"/>
      <c r="M35" s="145"/>
      <c r="N35" s="145"/>
      <c r="O35" s="145"/>
      <c r="P35" s="146"/>
      <c r="Q35" s="40"/>
    </row>
    <row r="36" spans="1:17" ht="24.9" customHeight="1" thickBot="1" x14ac:dyDescent="0.35">
      <c r="A36" s="241"/>
      <c r="B36" s="42" t="s">
        <v>8</v>
      </c>
      <c r="C36" s="147"/>
      <c r="D36" s="226" t="s">
        <v>373</v>
      </c>
      <c r="E36" s="251"/>
      <c r="F36" s="142"/>
      <c r="G36" s="229" t="s">
        <v>378</v>
      </c>
      <c r="H36" s="142"/>
      <c r="I36" s="229" t="s">
        <v>364</v>
      </c>
      <c r="J36" s="142"/>
      <c r="K36" s="142"/>
      <c r="L36" s="229" t="s">
        <v>380</v>
      </c>
      <c r="M36" s="142"/>
      <c r="N36" s="154"/>
      <c r="O36" s="142"/>
      <c r="P36" s="156"/>
      <c r="Q36" s="40"/>
    </row>
    <row r="37" spans="1:17" ht="24.9" customHeight="1" thickBot="1" x14ac:dyDescent="0.35">
      <c r="A37" s="241"/>
      <c r="B37" s="42" t="s">
        <v>11</v>
      </c>
      <c r="C37" s="147"/>
      <c r="D37" s="227"/>
      <c r="E37" s="251"/>
      <c r="F37" s="142"/>
      <c r="G37" s="230"/>
      <c r="H37" s="142"/>
      <c r="I37" s="230"/>
      <c r="J37" s="142"/>
      <c r="K37" s="142"/>
      <c r="L37" s="230"/>
      <c r="M37" s="142"/>
      <c r="N37" s="142"/>
      <c r="O37" s="142"/>
      <c r="P37" s="156"/>
      <c r="Q37" s="40"/>
    </row>
    <row r="38" spans="1:17" ht="24.9" customHeight="1" thickBot="1" x14ac:dyDescent="0.35">
      <c r="A38" s="241"/>
      <c r="B38" s="42" t="s">
        <v>12</v>
      </c>
      <c r="C38" s="147"/>
      <c r="D38" s="228"/>
      <c r="E38" s="252"/>
      <c r="F38" s="142"/>
      <c r="G38" s="231"/>
      <c r="H38" s="142"/>
      <c r="I38" s="231"/>
      <c r="J38" s="142"/>
      <c r="K38" s="142"/>
      <c r="L38" s="231"/>
      <c r="M38" s="142"/>
      <c r="N38" s="142"/>
      <c r="O38" s="142"/>
      <c r="P38" s="156"/>
      <c r="Q38" s="40"/>
    </row>
    <row r="39" spans="1:17" ht="24.9" customHeight="1" thickBot="1" x14ac:dyDescent="0.35">
      <c r="A39" s="241"/>
      <c r="B39" s="42" t="s">
        <v>13</v>
      </c>
      <c r="C39" s="147"/>
      <c r="D39" s="142"/>
      <c r="E39" s="142"/>
      <c r="F39" s="238" t="s">
        <v>377</v>
      </c>
      <c r="G39" s="142"/>
      <c r="H39" s="142"/>
      <c r="I39" s="142"/>
      <c r="J39" s="142"/>
      <c r="K39" s="142"/>
      <c r="L39" s="142"/>
      <c r="M39" s="142"/>
      <c r="N39" s="238" t="s">
        <v>379</v>
      </c>
      <c r="O39" s="142"/>
      <c r="P39" s="156"/>
      <c r="Q39" s="40"/>
    </row>
    <row r="40" spans="1:17" ht="24.9" customHeight="1" thickBot="1" x14ac:dyDescent="0.35">
      <c r="A40" s="241"/>
      <c r="B40" s="42" t="s">
        <v>14</v>
      </c>
      <c r="C40" s="147"/>
      <c r="D40" s="142"/>
      <c r="E40" s="142"/>
      <c r="F40" s="240"/>
      <c r="G40" s="142"/>
      <c r="H40" s="142"/>
      <c r="I40" s="142"/>
      <c r="J40" s="142"/>
      <c r="K40" s="142"/>
      <c r="L40" s="142"/>
      <c r="M40" s="142"/>
      <c r="N40" s="240"/>
      <c r="O40" s="142"/>
      <c r="P40" s="156"/>
      <c r="Q40" s="40"/>
    </row>
    <row r="41" spans="1:17" ht="24.9" customHeight="1" thickBot="1" x14ac:dyDescent="0.35">
      <c r="A41" s="241"/>
      <c r="B41" s="42" t="s">
        <v>15</v>
      </c>
      <c r="C41" s="147"/>
      <c r="D41" s="142"/>
      <c r="E41" s="142"/>
      <c r="F41" s="239"/>
      <c r="G41" s="142"/>
      <c r="H41" s="142"/>
      <c r="I41" s="142"/>
      <c r="J41" s="142"/>
      <c r="K41" s="142"/>
      <c r="L41" s="142"/>
      <c r="M41" s="142"/>
      <c r="N41" s="239"/>
      <c r="O41" s="142"/>
      <c r="P41" s="156"/>
      <c r="Q41" s="40"/>
    </row>
    <row r="42" spans="1:17" ht="24.9" customHeight="1" thickBot="1" x14ac:dyDescent="0.35">
      <c r="A42" s="241"/>
      <c r="B42" s="42" t="s">
        <v>16</v>
      </c>
      <c r="C42" s="148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50"/>
      <c r="Q42" s="40"/>
    </row>
    <row r="43" spans="1:17" ht="15" thickBot="1" x14ac:dyDescent="0.35">
      <c r="A43" s="242"/>
      <c r="B43" s="44"/>
      <c r="C43" s="45" t="s">
        <v>31</v>
      </c>
      <c r="D43" s="45" t="s">
        <v>32</v>
      </c>
      <c r="E43" s="152" t="s">
        <v>33</v>
      </c>
      <c r="F43" s="45" t="s">
        <v>34</v>
      </c>
      <c r="G43" s="45" t="s">
        <v>35</v>
      </c>
      <c r="H43" s="45" t="s">
        <v>36</v>
      </c>
      <c r="I43" s="45" t="s">
        <v>37</v>
      </c>
      <c r="J43" s="45" t="s">
        <v>38</v>
      </c>
      <c r="K43" s="45" t="s">
        <v>39</v>
      </c>
      <c r="L43" s="45" t="s">
        <v>40</v>
      </c>
      <c r="M43" s="45" t="s">
        <v>41</v>
      </c>
      <c r="N43" s="45" t="s">
        <v>42</v>
      </c>
      <c r="O43" s="45" t="s">
        <v>43</v>
      </c>
      <c r="P43" s="45" t="s">
        <v>44</v>
      </c>
      <c r="Q43" s="40"/>
    </row>
  </sheetData>
  <mergeCells count="80">
    <mergeCell ref="O12:O14"/>
    <mergeCell ref="N31:N32"/>
    <mergeCell ref="E35:E38"/>
    <mergeCell ref="F39:F41"/>
    <mergeCell ref="I36:I38"/>
    <mergeCell ref="G36:G38"/>
    <mergeCell ref="L36:L38"/>
    <mergeCell ref="M31:M33"/>
    <mergeCell ref="H31:H33"/>
    <mergeCell ref="I31:I33"/>
    <mergeCell ref="L31:L33"/>
    <mergeCell ref="F31:F33"/>
    <mergeCell ref="G31:G33"/>
    <mergeCell ref="E12:E14"/>
    <mergeCell ref="I12:I14"/>
    <mergeCell ref="N23:N24"/>
    <mergeCell ref="M20:M22"/>
    <mergeCell ref="J15:J17"/>
    <mergeCell ref="M15:M17"/>
    <mergeCell ref="D36:D38"/>
    <mergeCell ref="F28:F30"/>
    <mergeCell ref="I28:I30"/>
    <mergeCell ref="E31:E32"/>
    <mergeCell ref="E29:E30"/>
    <mergeCell ref="A11:A18"/>
    <mergeCell ref="I15:I17"/>
    <mergeCell ref="E20:E22"/>
    <mergeCell ref="H23:H25"/>
    <mergeCell ref="I20:I22"/>
    <mergeCell ref="E23:E25"/>
    <mergeCell ref="E15:E16"/>
    <mergeCell ref="E17:E18"/>
    <mergeCell ref="A1:P1"/>
    <mergeCell ref="A3:A10"/>
    <mergeCell ref="I3:I6"/>
    <mergeCell ref="M4:M6"/>
    <mergeCell ref="E5:E6"/>
    <mergeCell ref="I7:I10"/>
    <mergeCell ref="J7:J10"/>
    <mergeCell ref="N5:N6"/>
    <mergeCell ref="J3:J6"/>
    <mergeCell ref="M7:M9"/>
    <mergeCell ref="F7:F9"/>
    <mergeCell ref="E7:E10"/>
    <mergeCell ref="L4:L6"/>
    <mergeCell ref="L7:L9"/>
    <mergeCell ref="P7:P9"/>
    <mergeCell ref="N7:N9"/>
    <mergeCell ref="N39:N41"/>
    <mergeCell ref="A35:A43"/>
    <mergeCell ref="K31:K33"/>
    <mergeCell ref="N12:N14"/>
    <mergeCell ref="N15:N17"/>
    <mergeCell ref="A19:A26"/>
    <mergeCell ref="F23:F25"/>
    <mergeCell ref="G12:G14"/>
    <mergeCell ref="A27:A34"/>
    <mergeCell ref="F15:F17"/>
    <mergeCell ref="J31:J33"/>
    <mergeCell ref="C23:C25"/>
    <mergeCell ref="C20:C22"/>
    <mergeCell ref="J29:J30"/>
    <mergeCell ref="N29:N30"/>
    <mergeCell ref="C27:C28"/>
    <mergeCell ref="O7:O9"/>
    <mergeCell ref="C12:C14"/>
    <mergeCell ref="K28:K30"/>
    <mergeCell ref="P31:P33"/>
    <mergeCell ref="P15:P17"/>
    <mergeCell ref="P12:P14"/>
    <mergeCell ref="G28:G30"/>
    <mergeCell ref="O15:O17"/>
    <mergeCell ref="O23:O25"/>
    <mergeCell ref="E27:E28"/>
    <mergeCell ref="O28:O30"/>
    <mergeCell ref="G23:G25"/>
    <mergeCell ref="J21:J22"/>
    <mergeCell ref="J12:J14"/>
    <mergeCell ref="M12:M14"/>
    <mergeCell ref="L23:L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G53"/>
  <sheetViews>
    <sheetView topLeftCell="A4" zoomScale="80" zoomScaleNormal="80" workbookViewId="0">
      <selection activeCell="P37" sqref="P37"/>
    </sheetView>
  </sheetViews>
  <sheetFormatPr defaultRowHeight="14.4" x14ac:dyDescent="0.3"/>
  <cols>
    <col min="1" max="1" width="14.33203125" style="18" bestFit="1" customWidth="1"/>
    <col min="2" max="2" width="40.5546875" style="18" bestFit="1" customWidth="1"/>
    <col min="3" max="3" width="2" style="207" bestFit="1" customWidth="1"/>
    <col min="4" max="4" width="2.44140625" style="207" bestFit="1" customWidth="1"/>
    <col min="5" max="5" width="2" style="207" bestFit="1" customWidth="1"/>
    <col min="6" max="6" width="7" style="30" customWidth="1"/>
    <col min="7" max="7" width="36.109375" style="18" customWidth="1"/>
  </cols>
  <sheetData>
    <row r="1" spans="1:7" ht="31.5" customHeight="1" x14ac:dyDescent="0.3">
      <c r="A1" s="256" t="s">
        <v>300</v>
      </c>
      <c r="B1" s="256"/>
      <c r="C1" s="256"/>
      <c r="D1" s="256"/>
      <c r="E1" s="256"/>
      <c r="F1" s="256"/>
      <c r="G1" s="256"/>
    </row>
    <row r="2" spans="1:7" s="46" customFormat="1" ht="31.5" customHeight="1" x14ac:dyDescent="0.3">
      <c r="A2" s="205" t="s">
        <v>71</v>
      </c>
      <c r="B2" s="205" t="s">
        <v>133</v>
      </c>
      <c r="C2" s="47" t="s">
        <v>75</v>
      </c>
      <c r="D2" s="47" t="s">
        <v>76</v>
      </c>
      <c r="E2" s="47" t="s">
        <v>77</v>
      </c>
      <c r="F2" s="47" t="s">
        <v>134</v>
      </c>
      <c r="G2" s="205" t="s">
        <v>135</v>
      </c>
    </row>
    <row r="3" spans="1:7" s="18" customFormat="1" x14ac:dyDescent="0.3">
      <c r="A3" s="57">
        <v>506000922006</v>
      </c>
      <c r="B3" s="58" t="s">
        <v>87</v>
      </c>
      <c r="C3" s="57">
        <v>2</v>
      </c>
      <c r="D3" s="57">
        <v>0</v>
      </c>
      <c r="E3" s="57">
        <v>0</v>
      </c>
      <c r="F3" s="206">
        <v>1</v>
      </c>
      <c r="G3" s="58" t="s">
        <v>418</v>
      </c>
    </row>
    <row r="4" spans="1:7" s="18" customFormat="1" x14ac:dyDescent="0.3">
      <c r="A4" s="57">
        <v>506000942006</v>
      </c>
      <c r="B4" s="58" t="s">
        <v>88</v>
      </c>
      <c r="C4" s="57">
        <v>2</v>
      </c>
      <c r="D4" s="57">
        <v>0</v>
      </c>
      <c r="E4" s="57">
        <v>0</v>
      </c>
      <c r="F4" s="206">
        <v>1</v>
      </c>
      <c r="G4" s="58" t="s">
        <v>406</v>
      </c>
    </row>
    <row r="5" spans="1:7" s="18" customFormat="1" x14ac:dyDescent="0.3">
      <c r="A5" s="57">
        <v>506001102014</v>
      </c>
      <c r="B5" s="58" t="s">
        <v>89</v>
      </c>
      <c r="C5" s="57">
        <v>3</v>
      </c>
      <c r="D5" s="57">
        <v>1</v>
      </c>
      <c r="E5" s="57">
        <v>0</v>
      </c>
      <c r="F5" s="206">
        <v>1</v>
      </c>
      <c r="G5" s="58" t="s">
        <v>405</v>
      </c>
    </row>
    <row r="6" spans="1:7" s="18" customFormat="1" x14ac:dyDescent="0.3">
      <c r="A6" s="57">
        <v>506001102014</v>
      </c>
      <c r="B6" s="58" t="s">
        <v>89</v>
      </c>
      <c r="C6" s="57">
        <v>3</v>
      </c>
      <c r="D6" s="57">
        <v>1</v>
      </c>
      <c r="E6" s="57">
        <v>0</v>
      </c>
      <c r="F6" s="206">
        <v>2</v>
      </c>
      <c r="G6" s="58" t="s">
        <v>407</v>
      </c>
    </row>
    <row r="7" spans="1:7" s="18" customFormat="1" x14ac:dyDescent="0.3">
      <c r="A7" s="57">
        <v>506001112010</v>
      </c>
      <c r="B7" s="58" t="s">
        <v>121</v>
      </c>
      <c r="C7" s="57">
        <v>3</v>
      </c>
      <c r="D7" s="57">
        <v>2</v>
      </c>
      <c r="E7" s="57">
        <v>0</v>
      </c>
      <c r="F7" s="206">
        <v>1</v>
      </c>
      <c r="G7" s="58" t="s">
        <v>404</v>
      </c>
    </row>
    <row r="8" spans="1:7" s="18" customFormat="1" x14ac:dyDescent="0.3">
      <c r="A8" s="57">
        <v>506001112010</v>
      </c>
      <c r="B8" s="58" t="s">
        <v>121</v>
      </c>
      <c r="C8" s="57">
        <v>3</v>
      </c>
      <c r="D8" s="57">
        <v>2</v>
      </c>
      <c r="E8" s="57">
        <v>0</v>
      </c>
      <c r="F8" s="206">
        <v>2</v>
      </c>
      <c r="G8" s="58" t="s">
        <v>408</v>
      </c>
    </row>
    <row r="9" spans="1:7" s="18" customFormat="1" x14ac:dyDescent="0.3">
      <c r="A9" s="57">
        <v>506001212014</v>
      </c>
      <c r="B9" s="58" t="s">
        <v>90</v>
      </c>
      <c r="C9" s="57">
        <v>2</v>
      </c>
      <c r="D9" s="57">
        <v>1</v>
      </c>
      <c r="E9" s="57">
        <v>0</v>
      </c>
      <c r="F9" s="206">
        <v>1</v>
      </c>
      <c r="G9" s="58" t="s">
        <v>91</v>
      </c>
    </row>
    <row r="10" spans="1:7" s="18" customFormat="1" x14ac:dyDescent="0.3">
      <c r="A10" s="57">
        <v>506001212014</v>
      </c>
      <c r="B10" s="58" t="s">
        <v>90</v>
      </c>
      <c r="C10" s="57">
        <v>2</v>
      </c>
      <c r="D10" s="57">
        <v>1</v>
      </c>
      <c r="E10" s="57">
        <v>0</v>
      </c>
      <c r="F10" s="206">
        <v>2</v>
      </c>
      <c r="G10" s="58" t="s">
        <v>91</v>
      </c>
    </row>
    <row r="11" spans="1:7" s="18" customFormat="1" x14ac:dyDescent="0.3">
      <c r="A11" s="57">
        <v>506001282014</v>
      </c>
      <c r="B11" s="58" t="s">
        <v>92</v>
      </c>
      <c r="C11" s="57">
        <v>3</v>
      </c>
      <c r="D11" s="57">
        <v>0</v>
      </c>
      <c r="E11" s="57">
        <v>0</v>
      </c>
      <c r="F11" s="206">
        <v>1</v>
      </c>
      <c r="G11" s="58" t="s">
        <v>137</v>
      </c>
    </row>
    <row r="12" spans="1:7" s="18" customFormat="1" x14ac:dyDescent="0.3">
      <c r="A12" s="57">
        <v>506001282014</v>
      </c>
      <c r="B12" s="58" t="s">
        <v>92</v>
      </c>
      <c r="C12" s="57">
        <v>3</v>
      </c>
      <c r="D12" s="57">
        <v>0</v>
      </c>
      <c r="E12" s="57">
        <v>0</v>
      </c>
      <c r="F12" s="206">
        <v>2</v>
      </c>
      <c r="G12" s="58" t="s">
        <v>290</v>
      </c>
    </row>
    <row r="13" spans="1:7" s="18" customFormat="1" x14ac:dyDescent="0.3">
      <c r="A13" s="57">
        <v>506001302017</v>
      </c>
      <c r="B13" s="58" t="s">
        <v>93</v>
      </c>
      <c r="C13" s="57">
        <v>3</v>
      </c>
      <c r="D13" s="57">
        <v>0</v>
      </c>
      <c r="E13" s="57">
        <v>1</v>
      </c>
      <c r="F13" s="206">
        <v>1</v>
      </c>
      <c r="G13" s="58" t="s">
        <v>409</v>
      </c>
    </row>
    <row r="14" spans="1:7" s="18" customFormat="1" x14ac:dyDescent="0.3">
      <c r="A14" s="57">
        <v>506001302017</v>
      </c>
      <c r="B14" s="58" t="s">
        <v>93</v>
      </c>
      <c r="C14" s="57">
        <v>3</v>
      </c>
      <c r="D14" s="57">
        <v>0</v>
      </c>
      <c r="E14" s="57">
        <v>1</v>
      </c>
      <c r="F14" s="206">
        <v>2</v>
      </c>
      <c r="G14" s="58" t="s">
        <v>410</v>
      </c>
    </row>
    <row r="15" spans="1:7" s="18" customFormat="1" x14ac:dyDescent="0.3">
      <c r="A15" s="57">
        <v>506002022014</v>
      </c>
      <c r="B15" s="58" t="s">
        <v>94</v>
      </c>
      <c r="C15" s="57">
        <v>3</v>
      </c>
      <c r="D15" s="57">
        <v>0</v>
      </c>
      <c r="E15" s="57">
        <v>0</v>
      </c>
      <c r="F15" s="206">
        <v>1</v>
      </c>
      <c r="G15" s="58" t="s">
        <v>65</v>
      </c>
    </row>
    <row r="16" spans="1:7" s="18" customFormat="1" x14ac:dyDescent="0.3">
      <c r="A16" s="57">
        <v>506002092014</v>
      </c>
      <c r="B16" s="58" t="s">
        <v>95</v>
      </c>
      <c r="C16" s="57">
        <v>3</v>
      </c>
      <c r="D16" s="57">
        <v>1</v>
      </c>
      <c r="E16" s="57">
        <v>0</v>
      </c>
      <c r="F16" s="206">
        <v>1</v>
      </c>
      <c r="G16" s="58" t="s">
        <v>297</v>
      </c>
    </row>
    <row r="17" spans="1:7" s="18" customFormat="1" x14ac:dyDescent="0.3">
      <c r="A17" s="57">
        <v>506002092014</v>
      </c>
      <c r="B17" s="58" t="s">
        <v>95</v>
      </c>
      <c r="C17" s="57">
        <v>3</v>
      </c>
      <c r="D17" s="57">
        <v>1</v>
      </c>
      <c r="E17" s="57">
        <v>0</v>
      </c>
      <c r="F17" s="206">
        <v>2</v>
      </c>
      <c r="G17" s="58" t="s">
        <v>297</v>
      </c>
    </row>
    <row r="18" spans="1:7" s="18" customFormat="1" x14ac:dyDescent="0.3">
      <c r="A18" s="57">
        <v>506002102014</v>
      </c>
      <c r="B18" s="58" t="s">
        <v>96</v>
      </c>
      <c r="C18" s="57">
        <v>3</v>
      </c>
      <c r="D18" s="57">
        <v>0</v>
      </c>
      <c r="E18" s="57">
        <v>0</v>
      </c>
      <c r="F18" s="206">
        <v>1</v>
      </c>
      <c r="G18" s="58" t="s">
        <v>67</v>
      </c>
    </row>
    <row r="19" spans="1:7" s="18" customFormat="1" x14ac:dyDescent="0.3">
      <c r="A19" s="57">
        <v>506002102014</v>
      </c>
      <c r="B19" s="58" t="s">
        <v>96</v>
      </c>
      <c r="C19" s="57">
        <v>3</v>
      </c>
      <c r="D19" s="57">
        <v>0</v>
      </c>
      <c r="E19" s="57">
        <v>0</v>
      </c>
      <c r="F19" s="206">
        <v>2</v>
      </c>
      <c r="G19" s="58" t="s">
        <v>292</v>
      </c>
    </row>
    <row r="20" spans="1:7" s="18" customFormat="1" x14ac:dyDescent="0.3">
      <c r="A20" s="57">
        <v>506002112014</v>
      </c>
      <c r="B20" s="58" t="s">
        <v>97</v>
      </c>
      <c r="C20" s="57">
        <v>2</v>
      </c>
      <c r="D20" s="57">
        <v>2</v>
      </c>
      <c r="E20" s="57">
        <v>0</v>
      </c>
      <c r="F20" s="206">
        <v>1</v>
      </c>
      <c r="G20" s="58" t="s">
        <v>137</v>
      </c>
    </row>
    <row r="21" spans="1:7" s="18" customFormat="1" x14ac:dyDescent="0.3">
      <c r="A21" s="57">
        <v>506002112014</v>
      </c>
      <c r="B21" s="58" t="s">
        <v>97</v>
      </c>
      <c r="C21" s="57">
        <v>2</v>
      </c>
      <c r="D21" s="57">
        <v>2</v>
      </c>
      <c r="E21" s="57">
        <v>0</v>
      </c>
      <c r="F21" s="206">
        <v>2</v>
      </c>
      <c r="G21" s="58" t="s">
        <v>290</v>
      </c>
    </row>
    <row r="22" spans="1:7" s="18" customFormat="1" x14ac:dyDescent="0.3">
      <c r="A22" s="57">
        <v>506002132017</v>
      </c>
      <c r="B22" s="58" t="s">
        <v>98</v>
      </c>
      <c r="C22" s="57">
        <v>2</v>
      </c>
      <c r="D22" s="57">
        <v>1</v>
      </c>
      <c r="E22" s="57">
        <v>0</v>
      </c>
      <c r="F22" s="206">
        <v>1</v>
      </c>
      <c r="G22" s="58" t="s">
        <v>117</v>
      </c>
    </row>
    <row r="23" spans="1:7" s="18" customFormat="1" x14ac:dyDescent="0.3">
      <c r="A23" s="57">
        <v>506002132017</v>
      </c>
      <c r="B23" s="58" t="s">
        <v>98</v>
      </c>
      <c r="C23" s="57">
        <v>2</v>
      </c>
      <c r="D23" s="57">
        <v>1</v>
      </c>
      <c r="E23" s="57">
        <v>0</v>
      </c>
      <c r="F23" s="206">
        <v>2</v>
      </c>
      <c r="G23" s="58" t="s">
        <v>117</v>
      </c>
    </row>
    <row r="24" spans="1:7" s="18" customFormat="1" x14ac:dyDescent="0.3">
      <c r="A24" s="57">
        <v>506002202014</v>
      </c>
      <c r="B24" s="58" t="s">
        <v>99</v>
      </c>
      <c r="C24" s="57">
        <v>3</v>
      </c>
      <c r="D24" s="57">
        <v>1</v>
      </c>
      <c r="E24" s="57">
        <v>0</v>
      </c>
      <c r="F24" s="206">
        <v>1</v>
      </c>
      <c r="G24" s="58" t="s">
        <v>390</v>
      </c>
    </row>
    <row r="25" spans="1:7" s="18" customFormat="1" x14ac:dyDescent="0.3">
      <c r="A25" s="57">
        <v>506002202014</v>
      </c>
      <c r="B25" s="58" t="s">
        <v>99</v>
      </c>
      <c r="C25" s="57">
        <v>3</v>
      </c>
      <c r="D25" s="57">
        <v>1</v>
      </c>
      <c r="E25" s="57">
        <v>0</v>
      </c>
      <c r="F25" s="206">
        <v>2</v>
      </c>
      <c r="G25" s="58" t="s">
        <v>391</v>
      </c>
    </row>
    <row r="26" spans="1:7" s="18" customFormat="1" x14ac:dyDescent="0.3">
      <c r="A26" s="57">
        <v>506002282020</v>
      </c>
      <c r="B26" s="58" t="s">
        <v>122</v>
      </c>
      <c r="C26" s="57">
        <v>1</v>
      </c>
      <c r="D26" s="57">
        <v>0</v>
      </c>
      <c r="E26" s="57">
        <v>0</v>
      </c>
      <c r="F26" s="206">
        <v>1</v>
      </c>
      <c r="G26" s="58" t="s">
        <v>138</v>
      </c>
    </row>
    <row r="27" spans="1:7" s="18" customFormat="1" x14ac:dyDescent="0.3">
      <c r="A27" s="57">
        <v>506003072017</v>
      </c>
      <c r="B27" s="58" t="s">
        <v>100</v>
      </c>
      <c r="C27" s="57">
        <v>3</v>
      </c>
      <c r="D27" s="57">
        <v>0</v>
      </c>
      <c r="E27" s="57">
        <v>0</v>
      </c>
      <c r="F27" s="206">
        <v>1</v>
      </c>
      <c r="G27" s="58" t="s">
        <v>78</v>
      </c>
    </row>
    <row r="28" spans="1:7" s="18" customFormat="1" x14ac:dyDescent="0.3">
      <c r="A28" s="57">
        <v>506003072017</v>
      </c>
      <c r="B28" s="58" t="s">
        <v>100</v>
      </c>
      <c r="C28" s="57">
        <v>3</v>
      </c>
      <c r="D28" s="57">
        <v>0</v>
      </c>
      <c r="E28" s="57">
        <v>0</v>
      </c>
      <c r="F28" s="206">
        <v>2</v>
      </c>
      <c r="G28" s="58" t="s">
        <v>119</v>
      </c>
    </row>
    <row r="29" spans="1:7" s="18" customFormat="1" x14ac:dyDescent="0.3">
      <c r="A29" s="57">
        <v>506003102017</v>
      </c>
      <c r="B29" s="58" t="s">
        <v>101</v>
      </c>
      <c r="C29" s="57">
        <v>3</v>
      </c>
      <c r="D29" s="57">
        <v>0</v>
      </c>
      <c r="E29" s="57">
        <v>0</v>
      </c>
      <c r="F29" s="206">
        <v>1</v>
      </c>
      <c r="G29" s="58" t="s">
        <v>74</v>
      </c>
    </row>
    <row r="30" spans="1:7" s="18" customFormat="1" x14ac:dyDescent="0.3">
      <c r="A30" s="57">
        <v>506003102017</v>
      </c>
      <c r="B30" s="58" t="s">
        <v>101</v>
      </c>
      <c r="C30" s="57">
        <v>3</v>
      </c>
      <c r="D30" s="57">
        <v>0</v>
      </c>
      <c r="E30" s="57">
        <v>0</v>
      </c>
      <c r="F30" s="206">
        <v>2</v>
      </c>
      <c r="G30" s="58" t="s">
        <v>139</v>
      </c>
    </row>
    <row r="31" spans="1:7" s="18" customFormat="1" x14ac:dyDescent="0.3">
      <c r="A31" s="188">
        <v>506003112014</v>
      </c>
      <c r="B31" s="189" t="s">
        <v>102</v>
      </c>
      <c r="C31" s="188">
        <v>2</v>
      </c>
      <c r="D31" s="188">
        <v>1</v>
      </c>
      <c r="E31" s="188">
        <v>0</v>
      </c>
      <c r="F31" s="190">
        <v>1</v>
      </c>
      <c r="G31" s="189" t="s">
        <v>117</v>
      </c>
    </row>
    <row r="32" spans="1:7" s="18" customFormat="1" x14ac:dyDescent="0.3">
      <c r="A32" s="188">
        <v>506003112014</v>
      </c>
      <c r="B32" s="189" t="s">
        <v>102</v>
      </c>
      <c r="C32" s="188">
        <v>2</v>
      </c>
      <c r="D32" s="188">
        <v>1</v>
      </c>
      <c r="E32" s="188">
        <v>0</v>
      </c>
      <c r="F32" s="190">
        <v>2</v>
      </c>
      <c r="G32" s="189" t="s">
        <v>120</v>
      </c>
    </row>
    <row r="33" spans="1:7" s="18" customFormat="1" x14ac:dyDescent="0.3">
      <c r="A33" s="57">
        <v>506003542009</v>
      </c>
      <c r="B33" s="58" t="s">
        <v>103</v>
      </c>
      <c r="C33" s="57">
        <v>3</v>
      </c>
      <c r="D33" s="57">
        <v>1</v>
      </c>
      <c r="E33" s="57">
        <v>0</v>
      </c>
      <c r="F33" s="206">
        <v>1</v>
      </c>
      <c r="G33" s="58" t="s">
        <v>86</v>
      </c>
    </row>
    <row r="34" spans="1:7" s="18" customFormat="1" x14ac:dyDescent="0.3">
      <c r="A34" s="57">
        <v>506003542009</v>
      </c>
      <c r="B34" s="58" t="s">
        <v>103</v>
      </c>
      <c r="C34" s="57">
        <v>3</v>
      </c>
      <c r="D34" s="57">
        <v>1</v>
      </c>
      <c r="E34" s="57">
        <v>0</v>
      </c>
      <c r="F34" s="206">
        <v>2</v>
      </c>
      <c r="G34" s="58" t="s">
        <v>291</v>
      </c>
    </row>
    <row r="35" spans="1:7" s="18" customFormat="1" x14ac:dyDescent="0.3">
      <c r="A35" s="57">
        <v>506003682014</v>
      </c>
      <c r="B35" s="58" t="s">
        <v>104</v>
      </c>
      <c r="C35" s="57">
        <v>3</v>
      </c>
      <c r="D35" s="57">
        <v>0</v>
      </c>
      <c r="E35" s="57">
        <v>0</v>
      </c>
      <c r="F35" s="206">
        <v>1</v>
      </c>
      <c r="G35" s="58" t="s">
        <v>91</v>
      </c>
    </row>
    <row r="36" spans="1:7" s="18" customFormat="1" x14ac:dyDescent="0.3">
      <c r="A36" s="57">
        <v>506004882016</v>
      </c>
      <c r="B36" s="58" t="s">
        <v>113</v>
      </c>
      <c r="C36" s="57">
        <v>0</v>
      </c>
      <c r="D36" s="57">
        <v>2</v>
      </c>
      <c r="E36" s="57">
        <v>0</v>
      </c>
      <c r="F36" s="206">
        <v>1</v>
      </c>
      <c r="G36" s="58" t="s">
        <v>139</v>
      </c>
    </row>
    <row r="37" spans="1:7" s="18" customFormat="1" x14ac:dyDescent="0.3">
      <c r="A37" s="57">
        <v>506004882016</v>
      </c>
      <c r="B37" s="58" t="s">
        <v>113</v>
      </c>
      <c r="C37" s="57">
        <v>0</v>
      </c>
      <c r="D37" s="57">
        <v>2</v>
      </c>
      <c r="E37" s="57">
        <v>0</v>
      </c>
      <c r="F37" s="206">
        <v>2</v>
      </c>
      <c r="G37" s="58" t="s">
        <v>291</v>
      </c>
    </row>
    <row r="38" spans="1:7" s="18" customFormat="1" x14ac:dyDescent="0.3">
      <c r="A38" s="57">
        <v>506004782017</v>
      </c>
      <c r="B38" s="58" t="s">
        <v>111</v>
      </c>
      <c r="C38" s="57">
        <v>2</v>
      </c>
      <c r="D38" s="57">
        <v>0</v>
      </c>
      <c r="E38" s="57">
        <v>0</v>
      </c>
      <c r="F38" s="206">
        <v>1</v>
      </c>
      <c r="G38" s="58" t="s">
        <v>140</v>
      </c>
    </row>
    <row r="39" spans="1:7" s="18" customFormat="1" x14ac:dyDescent="0.3">
      <c r="A39" s="57">
        <v>506004802014</v>
      </c>
      <c r="B39" s="58" t="s">
        <v>112</v>
      </c>
      <c r="C39" s="57">
        <v>3</v>
      </c>
      <c r="D39" s="57">
        <v>0</v>
      </c>
      <c r="E39" s="57">
        <v>0</v>
      </c>
      <c r="F39" s="206">
        <v>1</v>
      </c>
      <c r="G39" s="58" t="s">
        <v>138</v>
      </c>
    </row>
    <row r="40" spans="1:7" s="18" customFormat="1" x14ac:dyDescent="0.3">
      <c r="A40" s="257" t="s">
        <v>298</v>
      </c>
      <c r="B40" s="258"/>
      <c r="C40" s="258"/>
      <c r="D40" s="258"/>
      <c r="E40" s="258"/>
      <c r="F40" s="258"/>
      <c r="G40" s="259"/>
    </row>
    <row r="41" spans="1:7" s="191" customFormat="1" x14ac:dyDescent="0.3">
      <c r="A41" s="188">
        <v>506004171994</v>
      </c>
      <c r="B41" s="189" t="s">
        <v>108</v>
      </c>
      <c r="C41" s="188">
        <v>3</v>
      </c>
      <c r="D41" s="188">
        <v>0</v>
      </c>
      <c r="E41" s="188">
        <v>0</v>
      </c>
      <c r="F41" s="190">
        <v>1</v>
      </c>
      <c r="G41" s="189" t="s">
        <v>118</v>
      </c>
    </row>
    <row r="42" spans="1:7" s="191" customFormat="1" x14ac:dyDescent="0.3">
      <c r="A42" s="188">
        <v>506004422009</v>
      </c>
      <c r="B42" s="189" t="s">
        <v>123</v>
      </c>
      <c r="C42" s="188">
        <v>3</v>
      </c>
      <c r="D42" s="188">
        <v>0</v>
      </c>
      <c r="E42" s="188">
        <v>0</v>
      </c>
      <c r="F42" s="190">
        <v>1</v>
      </c>
      <c r="G42" s="189" t="s">
        <v>119</v>
      </c>
    </row>
    <row r="43" spans="1:7" s="191" customFormat="1" x14ac:dyDescent="0.3">
      <c r="A43" s="188">
        <v>506004582010</v>
      </c>
      <c r="B43" s="189" t="s">
        <v>110</v>
      </c>
      <c r="C43" s="188">
        <v>3</v>
      </c>
      <c r="D43" s="188">
        <v>0</v>
      </c>
      <c r="E43" s="188">
        <v>0</v>
      </c>
      <c r="F43" s="190">
        <v>1</v>
      </c>
      <c r="G43" s="189" t="s">
        <v>73</v>
      </c>
    </row>
    <row r="44" spans="1:7" s="191" customFormat="1" ht="13.95" customHeight="1" x14ac:dyDescent="0.3">
      <c r="A44" s="188">
        <v>506008022019</v>
      </c>
      <c r="B44" s="189" t="s">
        <v>124</v>
      </c>
      <c r="C44" s="188">
        <v>3</v>
      </c>
      <c r="D44" s="188">
        <v>0</v>
      </c>
      <c r="E44" s="188">
        <v>0</v>
      </c>
      <c r="F44" s="190">
        <v>1</v>
      </c>
      <c r="G44" s="189" t="s">
        <v>392</v>
      </c>
    </row>
    <row r="45" spans="1:7" s="191" customFormat="1" x14ac:dyDescent="0.3">
      <c r="A45" s="188">
        <v>506004151994</v>
      </c>
      <c r="B45" s="189" t="s">
        <v>107</v>
      </c>
      <c r="C45" s="188">
        <v>3</v>
      </c>
      <c r="D45" s="188">
        <v>0</v>
      </c>
      <c r="E45" s="188">
        <v>0</v>
      </c>
      <c r="F45" s="190">
        <v>1</v>
      </c>
      <c r="G45" s="189" t="s">
        <v>138</v>
      </c>
    </row>
    <row r="46" spans="1:7" s="191" customFormat="1" x14ac:dyDescent="0.3">
      <c r="A46" s="188">
        <v>506004922017</v>
      </c>
      <c r="B46" s="189" t="s">
        <v>114</v>
      </c>
      <c r="C46" s="188">
        <v>3</v>
      </c>
      <c r="D46" s="188">
        <v>0</v>
      </c>
      <c r="E46" s="188">
        <v>0</v>
      </c>
      <c r="F46" s="190">
        <v>1</v>
      </c>
      <c r="G46" s="189" t="s">
        <v>86</v>
      </c>
    </row>
    <row r="47" spans="1:7" s="192" customFormat="1" ht="15" customHeight="1" x14ac:dyDescent="0.3">
      <c r="A47" s="188">
        <v>506008222020</v>
      </c>
      <c r="B47" s="189" t="s">
        <v>106</v>
      </c>
      <c r="C47" s="188">
        <v>3</v>
      </c>
      <c r="D47" s="188">
        <v>0</v>
      </c>
      <c r="E47" s="188">
        <v>0</v>
      </c>
      <c r="F47" s="190">
        <v>1</v>
      </c>
      <c r="G47" s="189" t="s">
        <v>65</v>
      </c>
    </row>
    <row r="48" spans="1:7" s="192" customFormat="1" ht="15" customHeight="1" x14ac:dyDescent="0.3">
      <c r="A48" s="188">
        <v>506008202020</v>
      </c>
      <c r="B48" s="189" t="s">
        <v>125</v>
      </c>
      <c r="C48" s="188">
        <v>3</v>
      </c>
      <c r="D48" s="188">
        <v>0</v>
      </c>
      <c r="E48" s="188">
        <v>0</v>
      </c>
      <c r="F48" s="190">
        <v>1</v>
      </c>
      <c r="G48" s="189" t="s">
        <v>120</v>
      </c>
    </row>
    <row r="49" spans="1:7" s="192" customFormat="1" ht="15" customHeight="1" x14ac:dyDescent="0.3">
      <c r="A49" s="188">
        <v>506008042019</v>
      </c>
      <c r="B49" s="189" t="s">
        <v>115</v>
      </c>
      <c r="C49" s="188">
        <v>3</v>
      </c>
      <c r="D49" s="188">
        <v>0</v>
      </c>
      <c r="E49" s="188">
        <v>0</v>
      </c>
      <c r="F49" s="190">
        <v>1</v>
      </c>
      <c r="G49" s="189" t="s">
        <v>91</v>
      </c>
    </row>
    <row r="50" spans="1:7" s="192" customFormat="1" ht="15" customHeight="1" x14ac:dyDescent="0.3">
      <c r="A50" s="188">
        <v>506004552004</v>
      </c>
      <c r="B50" s="189" t="s">
        <v>141</v>
      </c>
      <c r="C50" s="188">
        <v>3</v>
      </c>
      <c r="D50" s="188">
        <v>0</v>
      </c>
      <c r="E50" s="188">
        <v>0</v>
      </c>
      <c r="F50" s="190">
        <v>1</v>
      </c>
      <c r="G50" s="189" t="s">
        <v>83</v>
      </c>
    </row>
    <row r="51" spans="1:7" s="192" customFormat="1" ht="15" customHeight="1" x14ac:dyDescent="0.3">
      <c r="A51" s="188">
        <v>506008262020</v>
      </c>
      <c r="B51" s="189" t="s">
        <v>105</v>
      </c>
      <c r="C51" s="188">
        <v>3</v>
      </c>
      <c r="D51" s="188">
        <v>0</v>
      </c>
      <c r="E51" s="188">
        <v>0</v>
      </c>
      <c r="F51" s="190">
        <v>1</v>
      </c>
      <c r="G51" s="189" t="s">
        <v>78</v>
      </c>
    </row>
    <row r="52" spans="1:7" s="192" customFormat="1" ht="15" customHeight="1" x14ac:dyDescent="0.3">
      <c r="A52" s="188">
        <v>506008062019</v>
      </c>
      <c r="B52" s="189" t="s">
        <v>116</v>
      </c>
      <c r="C52" s="188">
        <v>3</v>
      </c>
      <c r="D52" s="188">
        <v>0</v>
      </c>
      <c r="E52" s="188">
        <v>0</v>
      </c>
      <c r="F52" s="190">
        <v>1</v>
      </c>
      <c r="G52" s="189" t="s">
        <v>301</v>
      </c>
    </row>
    <row r="53" spans="1:7" s="192" customFormat="1" ht="15" customHeight="1" x14ac:dyDescent="0.3">
      <c r="A53" s="188">
        <v>506004302003</v>
      </c>
      <c r="B53" s="189" t="s">
        <v>109</v>
      </c>
      <c r="C53" s="188">
        <v>3</v>
      </c>
      <c r="D53" s="188">
        <v>0</v>
      </c>
      <c r="E53" s="188">
        <v>0</v>
      </c>
      <c r="F53" s="190">
        <v>1</v>
      </c>
      <c r="G53" s="189" t="s">
        <v>73</v>
      </c>
    </row>
  </sheetData>
  <sortState ref="A38:G55">
    <sortCondition ref="B38:B55"/>
  </sortState>
  <mergeCells count="2">
    <mergeCell ref="A1:G1"/>
    <mergeCell ref="A40:G40"/>
  </mergeCells>
  <hyperlinks>
    <hyperlink ref="A50" r:id="rId1" display="https://ebp.ege.edu.tr/DereceProgramlari/Ders/1/2636/127442/731650/1" xr:uid="{00000000-0004-0000-0200-000000000000}"/>
  </hyperlinks>
  <pageMargins left="0.7" right="0.7" top="0.75" bottom="0.75" header="0.3" footer="0.3"/>
  <pageSetup scale="80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G22"/>
  <sheetViews>
    <sheetView zoomScale="80" zoomScaleNormal="80" workbookViewId="0">
      <selection activeCell="D19" sqref="D19"/>
    </sheetView>
  </sheetViews>
  <sheetFormatPr defaultColWidth="9.109375" defaultRowHeight="14.4" x14ac:dyDescent="0.3"/>
  <cols>
    <col min="1" max="1" width="9.109375" style="18" bestFit="1" customWidth="1"/>
    <col min="2" max="2" width="24.44140625" style="18" customWidth="1"/>
    <col min="3" max="3" width="25" style="18" customWidth="1"/>
    <col min="4" max="4" width="31.6640625" style="18" customWidth="1"/>
    <col min="5" max="5" width="25.33203125" style="18" customWidth="1"/>
    <col min="6" max="6" width="23.6640625" style="18" customWidth="1"/>
    <col min="7" max="16384" width="9.109375" style="18"/>
  </cols>
  <sheetData>
    <row r="1" spans="1:7" ht="21" x14ac:dyDescent="0.4">
      <c r="A1" s="260" t="s">
        <v>393</v>
      </c>
      <c r="B1" s="260"/>
      <c r="C1" s="260"/>
      <c r="D1" s="260"/>
      <c r="E1" s="260"/>
      <c r="F1" s="260"/>
    </row>
    <row r="2" spans="1:7" ht="21.6" thickBot="1" x14ac:dyDescent="0.45">
      <c r="A2" s="260" t="s">
        <v>308</v>
      </c>
      <c r="B2" s="260"/>
      <c r="C2" s="260"/>
      <c r="D2" s="260"/>
      <c r="E2" s="260"/>
      <c r="F2" s="260"/>
    </row>
    <row r="3" spans="1:7" ht="15" thickBot="1" x14ac:dyDescent="0.35">
      <c r="A3" s="29"/>
      <c r="B3" s="32" t="s">
        <v>1</v>
      </c>
      <c r="C3" s="174" t="s">
        <v>2</v>
      </c>
      <c r="D3" s="175" t="s">
        <v>3</v>
      </c>
      <c r="E3" s="33" t="s">
        <v>4</v>
      </c>
      <c r="F3" s="32" t="s">
        <v>5</v>
      </c>
    </row>
    <row r="4" spans="1:7" ht="20.399999999999999" x14ac:dyDescent="0.3">
      <c r="A4" s="261" t="s">
        <v>8</v>
      </c>
      <c r="C4" s="6" t="s">
        <v>57</v>
      </c>
      <c r="D4" s="6" t="s">
        <v>59</v>
      </c>
      <c r="E4" s="6" t="s">
        <v>415</v>
      </c>
      <c r="F4" s="139" t="s">
        <v>396</v>
      </c>
    </row>
    <row r="5" spans="1:7" ht="20.399999999999999" x14ac:dyDescent="0.3">
      <c r="A5" s="262"/>
      <c r="B5" s="184"/>
      <c r="C5" s="4" t="s">
        <v>389</v>
      </c>
      <c r="D5" s="3" t="s">
        <v>56</v>
      </c>
      <c r="E5" s="3" t="s">
        <v>359</v>
      </c>
      <c r="F5" s="5"/>
    </row>
    <row r="6" spans="1:7" ht="15" thickBot="1" x14ac:dyDescent="0.35">
      <c r="A6" s="262"/>
      <c r="B6" s="185"/>
      <c r="C6" s="9" t="s">
        <v>344</v>
      </c>
      <c r="D6" s="178"/>
      <c r="E6" s="8" t="s">
        <v>381</v>
      </c>
      <c r="F6" s="10"/>
    </row>
    <row r="7" spans="1:7" ht="20.399999999999999" x14ac:dyDescent="0.3">
      <c r="A7" s="261" t="s">
        <v>11</v>
      </c>
      <c r="B7" s="183"/>
      <c r="C7" s="6" t="s">
        <v>57</v>
      </c>
      <c r="D7" s="6" t="s">
        <v>59</v>
      </c>
      <c r="E7" s="6" t="s">
        <v>415</v>
      </c>
      <c r="F7" s="139" t="s">
        <v>396</v>
      </c>
    </row>
    <row r="8" spans="1:7" ht="20.399999999999999" x14ac:dyDescent="0.3">
      <c r="A8" s="262"/>
      <c r="B8" s="184"/>
      <c r="C8" s="4" t="s">
        <v>389</v>
      </c>
      <c r="D8" s="3" t="s">
        <v>56</v>
      </c>
      <c r="E8" s="3" t="s">
        <v>359</v>
      </c>
      <c r="F8" s="5"/>
    </row>
    <row r="9" spans="1:7" ht="15" thickBot="1" x14ac:dyDescent="0.35">
      <c r="A9" s="262"/>
      <c r="B9" s="185"/>
      <c r="C9" s="9" t="s">
        <v>344</v>
      </c>
      <c r="D9" s="9"/>
      <c r="E9" s="8" t="s">
        <v>381</v>
      </c>
      <c r="F9" s="10"/>
    </row>
    <row r="10" spans="1:7" ht="20.399999999999999" x14ac:dyDescent="0.3">
      <c r="A10" s="261" t="s">
        <v>12</v>
      </c>
      <c r="B10" s="182"/>
      <c r="C10" s="6" t="s">
        <v>57</v>
      </c>
      <c r="D10" s="6" t="s">
        <v>59</v>
      </c>
      <c r="E10" s="6" t="s">
        <v>415</v>
      </c>
      <c r="F10" s="139" t="s">
        <v>396</v>
      </c>
    </row>
    <row r="11" spans="1:7" ht="20.399999999999999" x14ac:dyDescent="0.3">
      <c r="A11" s="262"/>
      <c r="B11" s="173"/>
      <c r="C11" s="4" t="s">
        <v>389</v>
      </c>
      <c r="D11" s="3" t="s">
        <v>56</v>
      </c>
      <c r="E11" s="3" t="s">
        <v>359</v>
      </c>
      <c r="F11" s="5"/>
    </row>
    <row r="12" spans="1:7" ht="15" thickBot="1" x14ac:dyDescent="0.35">
      <c r="A12" s="262"/>
      <c r="B12" s="172"/>
      <c r="C12" s="9" t="s">
        <v>344</v>
      </c>
      <c r="D12" s="9"/>
      <c r="E12" s="8" t="s">
        <v>381</v>
      </c>
      <c r="F12" s="10"/>
    </row>
    <row r="13" spans="1:7" ht="15" thickBot="1" x14ac:dyDescent="0.35">
      <c r="A13" s="34"/>
      <c r="B13" s="11"/>
      <c r="C13" s="12"/>
      <c r="D13" s="12"/>
      <c r="E13" s="12"/>
      <c r="F13" s="13"/>
    </row>
    <row r="14" spans="1:7" ht="20.399999999999999" x14ac:dyDescent="0.3">
      <c r="A14" s="261" t="s">
        <v>13</v>
      </c>
      <c r="B14" s="136" t="s">
        <v>53</v>
      </c>
      <c r="C14" s="7" t="s">
        <v>62</v>
      </c>
      <c r="D14" s="186" t="s">
        <v>58</v>
      </c>
      <c r="E14" s="4" t="s">
        <v>382</v>
      </c>
      <c r="F14" s="139"/>
      <c r="G14" s="17"/>
    </row>
    <row r="15" spans="1:7" ht="21.6" x14ac:dyDescent="0.3">
      <c r="A15" s="262"/>
      <c r="B15" s="4" t="s">
        <v>417</v>
      </c>
      <c r="C15" s="176" t="s">
        <v>55</v>
      </c>
      <c r="D15" s="4" t="s">
        <v>388</v>
      </c>
      <c r="E15" s="140" t="s">
        <v>372</v>
      </c>
      <c r="F15" s="5"/>
    </row>
    <row r="16" spans="1:7" ht="31.2" thickBot="1" x14ac:dyDescent="0.35">
      <c r="A16" s="263"/>
      <c r="B16" s="137" t="s">
        <v>304</v>
      </c>
      <c r="C16" s="138" t="s">
        <v>61</v>
      </c>
      <c r="D16" s="4" t="s">
        <v>54</v>
      </c>
      <c r="E16" s="9" t="s">
        <v>130</v>
      </c>
      <c r="F16" s="10"/>
    </row>
    <row r="17" spans="1:6" ht="20.399999999999999" x14ac:dyDescent="0.3">
      <c r="A17" s="261" t="s">
        <v>14</v>
      </c>
      <c r="B17" s="136" t="s">
        <v>53</v>
      </c>
      <c r="C17" s="7" t="s">
        <v>62</v>
      </c>
      <c r="D17" s="186" t="s">
        <v>58</v>
      </c>
      <c r="E17" s="4" t="s">
        <v>382</v>
      </c>
      <c r="F17" s="139"/>
    </row>
    <row r="18" spans="1:6" ht="21.6" x14ac:dyDescent="0.3">
      <c r="A18" s="262"/>
      <c r="B18" s="4" t="s">
        <v>417</v>
      </c>
      <c r="C18" s="4" t="s">
        <v>55</v>
      </c>
      <c r="D18" s="4" t="s">
        <v>388</v>
      </c>
      <c r="E18" s="140" t="s">
        <v>372</v>
      </c>
      <c r="F18" s="5"/>
    </row>
    <row r="19" spans="1:6" ht="31.2" thickBot="1" x14ac:dyDescent="0.35">
      <c r="A19" s="263"/>
      <c r="B19" s="137" t="s">
        <v>304</v>
      </c>
      <c r="C19" s="138" t="s">
        <v>61</v>
      </c>
      <c r="D19" s="4" t="s">
        <v>54</v>
      </c>
      <c r="E19" s="9" t="s">
        <v>130</v>
      </c>
      <c r="F19" s="10"/>
    </row>
    <row r="20" spans="1:6" ht="20.399999999999999" x14ac:dyDescent="0.3">
      <c r="A20" s="261" t="s">
        <v>15</v>
      </c>
      <c r="B20" s="136" t="s">
        <v>53</v>
      </c>
      <c r="C20" s="7" t="s">
        <v>62</v>
      </c>
      <c r="D20" s="186" t="s">
        <v>58</v>
      </c>
      <c r="E20" s="7" t="s">
        <v>382</v>
      </c>
      <c r="F20" s="177"/>
    </row>
    <row r="21" spans="1:6" ht="21.6" x14ac:dyDescent="0.3">
      <c r="A21" s="262"/>
      <c r="B21" s="4" t="s">
        <v>417</v>
      </c>
      <c r="C21" s="4" t="s">
        <v>55</v>
      </c>
      <c r="D21" s="4" t="s">
        <v>388</v>
      </c>
      <c r="E21" s="140" t="s">
        <v>372</v>
      </c>
      <c r="F21" s="134"/>
    </row>
    <row r="22" spans="1:6" ht="31.2" thickBot="1" x14ac:dyDescent="0.35">
      <c r="A22" s="263"/>
      <c r="B22" s="137" t="s">
        <v>304</v>
      </c>
      <c r="C22" s="138" t="s">
        <v>61</v>
      </c>
      <c r="D22" s="8" t="s">
        <v>54</v>
      </c>
      <c r="E22" s="9" t="s">
        <v>130</v>
      </c>
      <c r="F22" s="135"/>
    </row>
  </sheetData>
  <mergeCells count="8">
    <mergeCell ref="A1:F1"/>
    <mergeCell ref="A20:A22"/>
    <mergeCell ref="A2:F2"/>
    <mergeCell ref="A4:A6"/>
    <mergeCell ref="A7:A9"/>
    <mergeCell ref="A10:A12"/>
    <mergeCell ref="A14:A16"/>
    <mergeCell ref="A17:A19"/>
  </mergeCells>
  <pageMargins left="0.25" right="0.25" top="0.75" bottom="0.75" header="0.3" footer="0.3"/>
  <pageSetup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1">
    <tabColor rgb="FFFFC000"/>
    <pageSetUpPr fitToPage="1"/>
  </sheetPr>
  <dimension ref="A1:G23"/>
  <sheetViews>
    <sheetView zoomScaleNormal="100" zoomScaleSheetLayoutView="88" workbookViewId="0">
      <selection activeCell="F29" sqref="F29"/>
    </sheetView>
  </sheetViews>
  <sheetFormatPr defaultRowHeight="14.4" x14ac:dyDescent="0.3"/>
  <cols>
    <col min="1" max="1" width="15.33203125" bestFit="1" customWidth="1"/>
    <col min="2" max="2" width="48.33203125" bestFit="1" customWidth="1"/>
    <col min="3" max="3" width="39.33203125" bestFit="1" customWidth="1"/>
    <col min="4" max="4" width="8.33203125" bestFit="1" customWidth="1"/>
    <col min="5" max="5" width="20.5546875" customWidth="1"/>
    <col min="6" max="6" width="16.88671875" customWidth="1"/>
    <col min="7" max="7" width="28" bestFit="1" customWidth="1"/>
  </cols>
  <sheetData>
    <row r="1" spans="1:7" s="14" customFormat="1" ht="29.25" customHeight="1" x14ac:dyDescent="0.35">
      <c r="A1" s="264" t="s">
        <v>299</v>
      </c>
      <c r="B1" s="264"/>
      <c r="C1" s="264"/>
      <c r="D1" s="265" t="s">
        <v>423</v>
      </c>
      <c r="E1" s="265"/>
      <c r="F1" s="265"/>
      <c r="G1" s="265"/>
    </row>
    <row r="2" spans="1:7" x14ac:dyDescent="0.3">
      <c r="A2" s="209" t="s">
        <v>71</v>
      </c>
      <c r="B2" s="209" t="s">
        <v>72</v>
      </c>
      <c r="C2" s="210" t="s">
        <v>60</v>
      </c>
      <c r="D2" s="211" t="s">
        <v>424</v>
      </c>
      <c r="E2" s="211" t="s">
        <v>425</v>
      </c>
      <c r="F2" s="211" t="s">
        <v>426</v>
      </c>
      <c r="G2" s="211" t="s">
        <v>427</v>
      </c>
    </row>
    <row r="3" spans="1:7" x14ac:dyDescent="0.3">
      <c r="A3" s="212">
        <v>9103046422015</v>
      </c>
      <c r="B3" s="213" t="s">
        <v>128</v>
      </c>
      <c r="C3" s="214" t="s">
        <v>120</v>
      </c>
      <c r="D3" s="215" t="s">
        <v>428</v>
      </c>
      <c r="E3" s="215" t="s">
        <v>429</v>
      </c>
      <c r="F3" s="215" t="s">
        <v>429</v>
      </c>
      <c r="G3" s="215" t="s">
        <v>431</v>
      </c>
    </row>
    <row r="4" spans="1:7" x14ac:dyDescent="0.3">
      <c r="A4" s="193">
        <v>9103045282019</v>
      </c>
      <c r="B4" s="213" t="s">
        <v>30</v>
      </c>
      <c r="C4" s="214" t="s">
        <v>63</v>
      </c>
      <c r="D4" s="215" t="s">
        <v>428</v>
      </c>
      <c r="E4" s="215" t="s">
        <v>429</v>
      </c>
      <c r="F4" s="215" t="s">
        <v>429</v>
      </c>
      <c r="G4" s="215" t="s">
        <v>430</v>
      </c>
    </row>
    <row r="5" spans="1:7" x14ac:dyDescent="0.3">
      <c r="A5" s="193">
        <v>9103045722007</v>
      </c>
      <c r="B5" s="213" t="s">
        <v>66</v>
      </c>
      <c r="C5" s="214" t="s">
        <v>67</v>
      </c>
      <c r="D5" s="215" t="s">
        <v>428</v>
      </c>
      <c r="E5" s="215" t="s">
        <v>429</v>
      </c>
      <c r="F5" s="215" t="s">
        <v>429</v>
      </c>
      <c r="G5" s="215" t="s">
        <v>430</v>
      </c>
    </row>
    <row r="6" spans="1:7" x14ac:dyDescent="0.3">
      <c r="A6" s="193">
        <v>9103047082017</v>
      </c>
      <c r="B6" s="213" t="s">
        <v>85</v>
      </c>
      <c r="C6" s="214" t="s">
        <v>138</v>
      </c>
      <c r="D6" s="215" t="s">
        <v>428</v>
      </c>
      <c r="E6" s="215" t="s">
        <v>429</v>
      </c>
      <c r="F6" s="215" t="s">
        <v>429</v>
      </c>
      <c r="G6" s="215" t="s">
        <v>430</v>
      </c>
    </row>
    <row r="7" spans="1:7" x14ac:dyDescent="0.3">
      <c r="A7" s="193">
        <v>9103045702007</v>
      </c>
      <c r="B7" s="213" t="s">
        <v>64</v>
      </c>
      <c r="C7" s="214" t="s">
        <v>65</v>
      </c>
      <c r="D7" s="215" t="s">
        <v>428</v>
      </c>
      <c r="E7" s="215" t="s">
        <v>429</v>
      </c>
      <c r="F7" s="215" t="s">
        <v>429</v>
      </c>
      <c r="G7" s="215" t="s">
        <v>430</v>
      </c>
    </row>
    <row r="8" spans="1:7" x14ac:dyDescent="0.3">
      <c r="A8" s="193">
        <v>9103045882011</v>
      </c>
      <c r="B8" s="213" t="s">
        <v>28</v>
      </c>
      <c r="C8" s="214" t="s">
        <v>139</v>
      </c>
      <c r="D8" s="215" t="s">
        <v>428</v>
      </c>
      <c r="E8" s="215" t="s">
        <v>429</v>
      </c>
      <c r="F8" s="215" t="s">
        <v>429</v>
      </c>
      <c r="G8" s="215" t="s">
        <v>430</v>
      </c>
    </row>
    <row r="9" spans="1:7" x14ac:dyDescent="0.3">
      <c r="A9" s="193">
        <v>9103045842016</v>
      </c>
      <c r="B9" s="213" t="s">
        <v>81</v>
      </c>
      <c r="C9" s="214" t="s">
        <v>82</v>
      </c>
      <c r="D9" s="215" t="s">
        <v>428</v>
      </c>
      <c r="E9" s="215" t="s">
        <v>429</v>
      </c>
      <c r="F9" s="215" t="s">
        <v>429</v>
      </c>
      <c r="G9" s="215" t="s">
        <v>430</v>
      </c>
    </row>
    <row r="10" spans="1:7" x14ac:dyDescent="0.3">
      <c r="A10" s="193">
        <v>9103045342016</v>
      </c>
      <c r="B10" s="213" t="s">
        <v>79</v>
      </c>
      <c r="C10" s="214" t="s">
        <v>82</v>
      </c>
      <c r="D10" s="215" t="s">
        <v>428</v>
      </c>
      <c r="E10" s="215" t="s">
        <v>429</v>
      </c>
      <c r="F10" s="215" t="s">
        <v>429</v>
      </c>
      <c r="G10" s="215" t="s">
        <v>430</v>
      </c>
    </row>
    <row r="11" spans="1:7" x14ac:dyDescent="0.3">
      <c r="A11" s="193">
        <v>9103045262017</v>
      </c>
      <c r="B11" s="213" t="s">
        <v>29</v>
      </c>
      <c r="C11" s="214" t="s">
        <v>73</v>
      </c>
      <c r="D11" s="215" t="s">
        <v>428</v>
      </c>
      <c r="E11" s="215" t="s">
        <v>429</v>
      </c>
      <c r="F11" s="215" t="s">
        <v>429</v>
      </c>
      <c r="G11" s="215" t="s">
        <v>430</v>
      </c>
    </row>
    <row r="12" spans="1:7" ht="13.95" customHeight="1" x14ac:dyDescent="0.3">
      <c r="A12" s="216">
        <v>9103045122013</v>
      </c>
      <c r="B12" s="213" t="s">
        <v>293</v>
      </c>
      <c r="C12" s="214" t="s">
        <v>296</v>
      </c>
      <c r="D12" s="215" t="s">
        <v>428</v>
      </c>
      <c r="E12" s="215" t="s">
        <v>429</v>
      </c>
      <c r="F12" s="215" t="s">
        <v>429</v>
      </c>
      <c r="G12" s="215" t="s">
        <v>430</v>
      </c>
    </row>
    <row r="13" spans="1:7" x14ac:dyDescent="0.3">
      <c r="A13" s="193">
        <v>9103045322000</v>
      </c>
      <c r="B13" s="213" t="s">
        <v>26</v>
      </c>
      <c r="C13" s="214" t="s">
        <v>78</v>
      </c>
      <c r="D13" s="215" t="s">
        <v>428</v>
      </c>
      <c r="E13" s="215" t="s">
        <v>429</v>
      </c>
      <c r="F13" s="215" t="s">
        <v>429</v>
      </c>
      <c r="G13" s="215" t="s">
        <v>430</v>
      </c>
    </row>
    <row r="14" spans="1:7" x14ac:dyDescent="0.3">
      <c r="A14" s="212">
        <v>9103046382013</v>
      </c>
      <c r="B14" s="213" t="s">
        <v>84</v>
      </c>
      <c r="C14" s="214" t="s">
        <v>295</v>
      </c>
      <c r="D14" s="215" t="s">
        <v>428</v>
      </c>
      <c r="E14" s="215" t="s">
        <v>429</v>
      </c>
      <c r="F14" s="215" t="s">
        <v>429</v>
      </c>
      <c r="G14" s="215" t="s">
        <v>431</v>
      </c>
    </row>
    <row r="15" spans="1:7" x14ac:dyDescent="0.3">
      <c r="A15" s="193">
        <v>9103045802008</v>
      </c>
      <c r="B15" s="213" t="s">
        <v>68</v>
      </c>
      <c r="C15" s="214" t="s">
        <v>63</v>
      </c>
      <c r="D15" s="215" t="s">
        <v>428</v>
      </c>
      <c r="E15" s="215" t="s">
        <v>429</v>
      </c>
      <c r="F15" s="215" t="s">
        <v>429</v>
      </c>
      <c r="G15" s="215" t="s">
        <v>430</v>
      </c>
    </row>
    <row r="16" spans="1:7" x14ac:dyDescent="0.3">
      <c r="A16" s="216">
        <v>9103045902014</v>
      </c>
      <c r="B16" s="213" t="s">
        <v>294</v>
      </c>
      <c r="C16" s="214" t="s">
        <v>295</v>
      </c>
      <c r="D16" s="215" t="s">
        <v>428</v>
      </c>
      <c r="E16" s="215" t="s">
        <v>429</v>
      </c>
      <c r="F16" s="215" t="s">
        <v>429</v>
      </c>
      <c r="G16" s="215" t="s">
        <v>430</v>
      </c>
    </row>
    <row r="17" spans="1:7" x14ac:dyDescent="0.3">
      <c r="A17" s="193">
        <v>9103047042016</v>
      </c>
      <c r="B17" s="213" t="s">
        <v>70</v>
      </c>
      <c r="C17" s="214" t="s">
        <v>140</v>
      </c>
      <c r="D17" s="215" t="s">
        <v>428</v>
      </c>
      <c r="E17" s="215" t="s">
        <v>429</v>
      </c>
      <c r="F17" s="215" t="s">
        <v>429</v>
      </c>
      <c r="G17" s="215" t="s">
        <v>430</v>
      </c>
    </row>
    <row r="18" spans="1:7" x14ac:dyDescent="0.3">
      <c r="A18" s="193">
        <v>9103045942014</v>
      </c>
      <c r="B18" s="213" t="s">
        <v>416</v>
      </c>
      <c r="C18" s="214" t="s">
        <v>137</v>
      </c>
      <c r="D18" s="215" t="s">
        <v>428</v>
      </c>
      <c r="E18" s="215" t="s">
        <v>429</v>
      </c>
      <c r="F18" s="215" t="s">
        <v>429</v>
      </c>
      <c r="G18" s="215" t="s">
        <v>430</v>
      </c>
    </row>
    <row r="19" spans="1:7" x14ac:dyDescent="0.3">
      <c r="A19" s="216">
        <v>9103047022015</v>
      </c>
      <c r="B19" s="213" t="s">
        <v>126</v>
      </c>
      <c r="C19" s="214" t="s">
        <v>120</v>
      </c>
      <c r="D19" s="215" t="s">
        <v>428</v>
      </c>
      <c r="E19" s="215" t="s">
        <v>429</v>
      </c>
      <c r="F19" s="215" t="s">
        <v>429</v>
      </c>
      <c r="G19" s="215" t="s">
        <v>430</v>
      </c>
    </row>
    <row r="20" spans="1:7" x14ac:dyDescent="0.3">
      <c r="A20" s="216">
        <v>9103045662004</v>
      </c>
      <c r="B20" s="213" t="s">
        <v>127</v>
      </c>
      <c r="C20" s="214" t="s">
        <v>120</v>
      </c>
      <c r="D20" s="215" t="s">
        <v>428</v>
      </c>
      <c r="E20" s="215" t="s">
        <v>429</v>
      </c>
      <c r="F20" s="215" t="s">
        <v>429</v>
      </c>
      <c r="G20" s="215" t="s">
        <v>430</v>
      </c>
    </row>
    <row r="21" spans="1:7" x14ac:dyDescent="0.3">
      <c r="A21" s="216">
        <v>9103045562002</v>
      </c>
      <c r="B21" s="213" t="s">
        <v>80</v>
      </c>
      <c r="C21" s="214" t="s">
        <v>83</v>
      </c>
      <c r="D21" s="215" t="s">
        <v>428</v>
      </c>
      <c r="E21" s="215" t="s">
        <v>429</v>
      </c>
      <c r="F21" s="215" t="s">
        <v>429</v>
      </c>
      <c r="G21" s="215" t="s">
        <v>430</v>
      </c>
    </row>
    <row r="22" spans="1:7" x14ac:dyDescent="0.3">
      <c r="A22" s="216">
        <v>9103045922014</v>
      </c>
      <c r="B22" s="213" t="s">
        <v>69</v>
      </c>
      <c r="C22" s="214" t="s">
        <v>86</v>
      </c>
      <c r="D22" s="215" t="s">
        <v>428</v>
      </c>
      <c r="E22" s="215" t="s">
        <v>429</v>
      </c>
      <c r="F22" s="215" t="s">
        <v>429</v>
      </c>
      <c r="G22" s="215" t="s">
        <v>430</v>
      </c>
    </row>
    <row r="23" spans="1:7" x14ac:dyDescent="0.3">
      <c r="A23" s="216">
        <v>9103045402001</v>
      </c>
      <c r="B23" s="213" t="s">
        <v>27</v>
      </c>
      <c r="C23" s="214" t="s">
        <v>74</v>
      </c>
      <c r="D23" s="215" t="s">
        <v>428</v>
      </c>
      <c r="E23" s="215" t="s">
        <v>429</v>
      </c>
      <c r="F23" s="215" t="s">
        <v>429</v>
      </c>
      <c r="G23" s="215" t="s">
        <v>430</v>
      </c>
    </row>
  </sheetData>
  <sortState ref="A3:G23">
    <sortCondition ref="B3:B23"/>
  </sortState>
  <mergeCells count="2">
    <mergeCell ref="A1:C1"/>
    <mergeCell ref="D1:G1"/>
  </mergeCells>
  <hyperlinks>
    <hyperlink ref="A16" r:id="rId1" display="https://ebp.ege.edu.tr/DereceProgramlari/Ders/2/8062/256859/729172/1" xr:uid="{00000000-0004-0000-0400-000000000000}"/>
  </hyperlinks>
  <pageMargins left="0.7" right="0.7" top="0.75" bottom="0.75" header="0.3" footer="0.3"/>
  <pageSetup paperSize="9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79"/>
  <sheetViews>
    <sheetView topLeftCell="K19" zoomScale="115" zoomScaleNormal="115" workbookViewId="0">
      <selection activeCell="AD75" sqref="AD75"/>
    </sheetView>
  </sheetViews>
  <sheetFormatPr defaultColWidth="9.109375" defaultRowHeight="14.4" x14ac:dyDescent="0.3"/>
  <cols>
    <col min="1" max="1" width="14.88671875" style="14" hidden="1" customWidth="1"/>
    <col min="2" max="2" width="33.33203125" style="14" hidden="1" customWidth="1"/>
    <col min="3" max="10" width="0" style="14" hidden="1" customWidth="1"/>
    <col min="11" max="11" width="14.88671875" style="14" bestFit="1" customWidth="1"/>
    <col min="12" max="12" width="34.5546875" style="14" bestFit="1" customWidth="1"/>
    <col min="13" max="24" width="9.109375" style="14"/>
    <col min="25" max="25" width="10.109375" style="14" customWidth="1"/>
    <col min="26" max="26" width="9.109375" style="14"/>
    <col min="27" max="27" width="12.5546875" style="14" customWidth="1"/>
    <col min="28" max="16384" width="9.109375" style="14"/>
  </cols>
  <sheetData>
    <row r="1" spans="1:27" ht="42" customHeight="1" x14ac:dyDescent="0.3">
      <c r="A1" s="267" t="s">
        <v>71</v>
      </c>
      <c r="B1" s="268" t="s">
        <v>133</v>
      </c>
      <c r="C1" s="270" t="s">
        <v>142</v>
      </c>
      <c r="D1" s="270"/>
      <c r="E1" s="270"/>
      <c r="F1" s="271" t="s">
        <v>143</v>
      </c>
      <c r="G1" s="271" t="s">
        <v>144</v>
      </c>
      <c r="H1" s="270" t="s">
        <v>145</v>
      </c>
      <c r="I1" s="282" t="s">
        <v>146</v>
      </c>
      <c r="K1" s="284" t="s">
        <v>71</v>
      </c>
      <c r="L1" s="285" t="s">
        <v>133</v>
      </c>
      <c r="M1" s="280" t="s">
        <v>142</v>
      </c>
      <c r="N1" s="280"/>
      <c r="O1" s="280"/>
      <c r="P1" s="266" t="s">
        <v>143</v>
      </c>
      <c r="Q1" s="266" t="s">
        <v>144</v>
      </c>
      <c r="R1" s="280" t="s">
        <v>145</v>
      </c>
      <c r="S1" s="281" t="s">
        <v>146</v>
      </c>
      <c r="T1" s="281" t="s">
        <v>147</v>
      </c>
      <c r="U1" s="281" t="s">
        <v>148</v>
      </c>
      <c r="V1" s="273" t="s">
        <v>149</v>
      </c>
      <c r="W1" s="273" t="s">
        <v>150</v>
      </c>
      <c r="X1" s="273" t="s">
        <v>151</v>
      </c>
      <c r="Y1" s="273" t="s">
        <v>152</v>
      </c>
      <c r="Z1" s="273" t="s">
        <v>153</v>
      </c>
      <c r="AA1" s="274" t="s">
        <v>154</v>
      </c>
    </row>
    <row r="2" spans="1:27" ht="20.25" customHeight="1" x14ac:dyDescent="0.3">
      <c r="A2" s="267"/>
      <c r="B2" s="269"/>
      <c r="C2" s="59" t="s">
        <v>75</v>
      </c>
      <c r="D2" s="59" t="s">
        <v>76</v>
      </c>
      <c r="E2" s="59" t="s">
        <v>77</v>
      </c>
      <c r="F2" s="272"/>
      <c r="G2" s="271"/>
      <c r="H2" s="270"/>
      <c r="I2" s="283"/>
      <c r="K2" s="284"/>
      <c r="L2" s="285"/>
      <c r="M2" s="60" t="s">
        <v>75</v>
      </c>
      <c r="N2" s="60" t="s">
        <v>76</v>
      </c>
      <c r="O2" s="61" t="s">
        <v>77</v>
      </c>
      <c r="P2" s="266"/>
      <c r="Q2" s="266"/>
      <c r="R2" s="280"/>
      <c r="S2" s="281"/>
      <c r="T2" s="281"/>
      <c r="U2" s="281"/>
      <c r="V2" s="273"/>
      <c r="W2" s="273"/>
      <c r="X2" s="273"/>
      <c r="Y2" s="273"/>
      <c r="Z2" s="273"/>
      <c r="AA2" s="274"/>
    </row>
    <row r="3" spans="1:27" ht="22.8" x14ac:dyDescent="0.3">
      <c r="A3" s="275" t="s">
        <v>155</v>
      </c>
      <c r="B3" s="276"/>
      <c r="C3" s="276"/>
      <c r="D3" s="276"/>
      <c r="E3" s="276"/>
      <c r="F3" s="276"/>
      <c r="G3" s="276"/>
      <c r="H3" s="276"/>
      <c r="I3" s="276"/>
      <c r="K3" s="277" t="s">
        <v>155</v>
      </c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9"/>
    </row>
    <row r="4" spans="1:27" ht="15.75" customHeight="1" x14ac:dyDescent="0.3">
      <c r="A4" s="62" t="s">
        <v>156</v>
      </c>
      <c r="B4" s="63" t="s">
        <v>157</v>
      </c>
      <c r="C4" s="64">
        <v>2</v>
      </c>
      <c r="D4" s="64">
        <v>0</v>
      </c>
      <c r="E4" s="65">
        <v>0</v>
      </c>
      <c r="F4" s="65">
        <f>C4+D4+E4</f>
        <v>2</v>
      </c>
      <c r="G4" s="66">
        <v>2</v>
      </c>
      <c r="H4" s="65" t="s">
        <v>158</v>
      </c>
      <c r="I4" s="67"/>
      <c r="K4" s="68" t="s">
        <v>156</v>
      </c>
      <c r="L4" s="69" t="s">
        <v>157</v>
      </c>
      <c r="M4" s="70">
        <v>2</v>
      </c>
      <c r="N4" s="70">
        <v>0</v>
      </c>
      <c r="O4" s="71">
        <v>0</v>
      </c>
      <c r="P4" s="71">
        <f>M4+N4+O4</f>
        <v>2</v>
      </c>
      <c r="Q4" s="72">
        <v>2</v>
      </c>
      <c r="R4" s="71" t="s">
        <v>158</v>
      </c>
      <c r="S4" s="73"/>
      <c r="T4" s="74">
        <f>P4*14</f>
        <v>28</v>
      </c>
      <c r="U4" s="74">
        <f>ROUNDDOWN(T4*0.4,0)</f>
        <v>11</v>
      </c>
      <c r="V4" s="74">
        <f>IF(S4="*",M4,0)</f>
        <v>0</v>
      </c>
      <c r="W4" s="74">
        <f>IF(S4="*",0,M4)</f>
        <v>2</v>
      </c>
      <c r="X4" s="75">
        <f t="shared" ref="X4:X11" si="0">IF(S4="*",0,N4)</f>
        <v>0</v>
      </c>
      <c r="Y4" s="76">
        <f>O4</f>
        <v>0</v>
      </c>
      <c r="Z4" s="76">
        <f t="shared" ref="Z4:Z6" si="1">V4*14</f>
        <v>0</v>
      </c>
      <c r="AA4" s="77">
        <f>V4/P4*100</f>
        <v>0</v>
      </c>
    </row>
    <row r="5" spans="1:27" ht="15.6" x14ac:dyDescent="0.3">
      <c r="A5" s="62" t="s">
        <v>159</v>
      </c>
      <c r="B5" s="63" t="s">
        <v>160</v>
      </c>
      <c r="C5" s="64">
        <v>2</v>
      </c>
      <c r="D5" s="64">
        <v>0</v>
      </c>
      <c r="E5" s="65">
        <v>0</v>
      </c>
      <c r="F5" s="65">
        <f t="shared" ref="F5:F11" si="2">C5+D5</f>
        <v>2</v>
      </c>
      <c r="G5" s="66">
        <v>2</v>
      </c>
      <c r="H5" s="65" t="s">
        <v>158</v>
      </c>
      <c r="I5" s="67"/>
      <c r="K5" s="68" t="s">
        <v>159</v>
      </c>
      <c r="L5" s="69" t="s">
        <v>160</v>
      </c>
      <c r="M5" s="70">
        <v>2</v>
      </c>
      <c r="N5" s="70">
        <v>0</v>
      </c>
      <c r="O5" s="71">
        <v>0</v>
      </c>
      <c r="P5" s="71">
        <f t="shared" ref="P5:P11" si="3">M5+N5</f>
        <v>2</v>
      </c>
      <c r="Q5" s="72">
        <v>2</v>
      </c>
      <c r="R5" s="71" t="s">
        <v>158</v>
      </c>
      <c r="S5" s="73"/>
      <c r="T5" s="74">
        <f>P5*14</f>
        <v>28</v>
      </c>
      <c r="U5" s="74">
        <f>ROUNDDOWN(T5*0.4,0)</f>
        <v>11</v>
      </c>
      <c r="V5" s="74">
        <f>IF(S5="*",M5,0)</f>
        <v>0</v>
      </c>
      <c r="W5" s="74">
        <f>IF(S5="*",0,M5)</f>
        <v>2</v>
      </c>
      <c r="X5" s="75">
        <f t="shared" si="0"/>
        <v>0</v>
      </c>
      <c r="Y5" s="76">
        <f t="shared" ref="Y5:Y9" si="4">O5</f>
        <v>0</v>
      </c>
      <c r="Z5" s="76">
        <f t="shared" si="1"/>
        <v>0</v>
      </c>
      <c r="AA5" s="77">
        <f>V5/P5*100</f>
        <v>0</v>
      </c>
    </row>
    <row r="6" spans="1:27" ht="15.6" x14ac:dyDescent="0.3">
      <c r="A6" s="62" t="s">
        <v>161</v>
      </c>
      <c r="B6" s="63" t="s">
        <v>162</v>
      </c>
      <c r="C6" s="64">
        <v>3</v>
      </c>
      <c r="D6" s="64">
        <v>1</v>
      </c>
      <c r="E6" s="65">
        <v>0</v>
      </c>
      <c r="F6" s="65">
        <f t="shared" si="2"/>
        <v>4</v>
      </c>
      <c r="G6" s="66">
        <v>7</v>
      </c>
      <c r="H6" s="65" t="s">
        <v>158</v>
      </c>
      <c r="I6" s="67"/>
      <c r="K6" s="78" t="s">
        <v>161</v>
      </c>
      <c r="L6" s="63" t="s">
        <v>162</v>
      </c>
      <c r="M6" s="64">
        <v>3</v>
      </c>
      <c r="N6" s="64">
        <v>1</v>
      </c>
      <c r="O6" s="65">
        <v>0</v>
      </c>
      <c r="P6" s="65">
        <f t="shared" si="3"/>
        <v>4</v>
      </c>
      <c r="Q6" s="66">
        <v>7</v>
      </c>
      <c r="R6" s="65" t="s">
        <v>158</v>
      </c>
      <c r="S6" s="67"/>
      <c r="T6" s="79">
        <f t="shared" ref="T6:T11" si="5">P6*14</f>
        <v>56</v>
      </c>
      <c r="U6" s="79">
        <f t="shared" ref="U6:U11" si="6">ROUNDDOWN(T6*0.4,0)</f>
        <v>22</v>
      </c>
      <c r="V6" s="80">
        <v>1</v>
      </c>
      <c r="W6" s="80">
        <v>2</v>
      </c>
      <c r="X6" s="81">
        <f t="shared" si="0"/>
        <v>1</v>
      </c>
      <c r="Y6" s="82">
        <f t="shared" si="4"/>
        <v>0</v>
      </c>
      <c r="Z6" s="83">
        <f t="shared" si="1"/>
        <v>14</v>
      </c>
      <c r="AA6" s="84">
        <f>V6/P6*100</f>
        <v>25</v>
      </c>
    </row>
    <row r="7" spans="1:27" ht="17.25" customHeight="1" x14ac:dyDescent="0.3">
      <c r="A7" s="62" t="s">
        <v>163</v>
      </c>
      <c r="B7" s="85" t="s">
        <v>164</v>
      </c>
      <c r="C7" s="64">
        <v>2</v>
      </c>
      <c r="D7" s="64">
        <v>2</v>
      </c>
      <c r="E7" s="65">
        <v>0</v>
      </c>
      <c r="F7" s="65">
        <f t="shared" si="2"/>
        <v>4</v>
      </c>
      <c r="G7" s="66">
        <v>5</v>
      </c>
      <c r="H7" s="65" t="s">
        <v>158</v>
      </c>
      <c r="I7" s="86"/>
      <c r="K7" s="78" t="s">
        <v>163</v>
      </c>
      <c r="L7" s="85" t="s">
        <v>164</v>
      </c>
      <c r="M7" s="64">
        <v>2</v>
      </c>
      <c r="N7" s="64">
        <v>2</v>
      </c>
      <c r="O7" s="65">
        <v>0</v>
      </c>
      <c r="P7" s="65">
        <f t="shared" si="3"/>
        <v>4</v>
      </c>
      <c r="Q7" s="66">
        <v>5</v>
      </c>
      <c r="R7" s="65" t="s">
        <v>158</v>
      </c>
      <c r="S7" s="79"/>
      <c r="T7" s="79">
        <f t="shared" si="5"/>
        <v>56</v>
      </c>
      <c r="U7" s="79">
        <f t="shared" si="6"/>
        <v>22</v>
      </c>
      <c r="V7" s="80">
        <v>1.5</v>
      </c>
      <c r="W7" s="80">
        <v>0.5</v>
      </c>
      <c r="X7" s="81">
        <f t="shared" si="0"/>
        <v>2</v>
      </c>
      <c r="Y7" s="82">
        <f t="shared" si="4"/>
        <v>0</v>
      </c>
      <c r="Z7" s="83">
        <f>V7*14</f>
        <v>21</v>
      </c>
      <c r="AA7" s="84">
        <f>V7/P7*100</f>
        <v>37.5</v>
      </c>
    </row>
    <row r="8" spans="1:27" ht="15.6" x14ac:dyDescent="0.3">
      <c r="A8" s="62" t="s">
        <v>165</v>
      </c>
      <c r="B8" s="63" t="s">
        <v>166</v>
      </c>
      <c r="C8" s="64">
        <v>3</v>
      </c>
      <c r="D8" s="64">
        <v>2</v>
      </c>
      <c r="E8" s="65">
        <v>0</v>
      </c>
      <c r="F8" s="65">
        <f t="shared" si="2"/>
        <v>5</v>
      </c>
      <c r="G8" s="66">
        <v>6</v>
      </c>
      <c r="H8" s="65" t="s">
        <v>158</v>
      </c>
      <c r="I8" s="67"/>
      <c r="K8" s="78" t="s">
        <v>165</v>
      </c>
      <c r="L8" s="63" t="s">
        <v>166</v>
      </c>
      <c r="M8" s="64">
        <v>3</v>
      </c>
      <c r="N8" s="64">
        <v>2</v>
      </c>
      <c r="O8" s="65">
        <v>0</v>
      </c>
      <c r="P8" s="65">
        <f t="shared" si="3"/>
        <v>5</v>
      </c>
      <c r="Q8" s="66">
        <v>6</v>
      </c>
      <c r="R8" s="65" t="s">
        <v>158</v>
      </c>
      <c r="S8" s="67"/>
      <c r="T8" s="79">
        <f t="shared" si="5"/>
        <v>70</v>
      </c>
      <c r="U8" s="79">
        <f t="shared" si="6"/>
        <v>28</v>
      </c>
      <c r="V8" s="80">
        <v>1</v>
      </c>
      <c r="W8" s="80">
        <v>2</v>
      </c>
      <c r="X8" s="81">
        <f t="shared" si="0"/>
        <v>2</v>
      </c>
      <c r="Y8" s="82">
        <f t="shared" si="4"/>
        <v>0</v>
      </c>
      <c r="Z8" s="83">
        <f t="shared" ref="Z8:Z9" si="7">V8*14</f>
        <v>14</v>
      </c>
      <c r="AA8" s="84">
        <f>V8/(V8+W8)*100</f>
        <v>33.333333333333329</v>
      </c>
    </row>
    <row r="9" spans="1:27" ht="15.6" x14ac:dyDescent="0.3">
      <c r="A9" s="62" t="s">
        <v>167</v>
      </c>
      <c r="B9" s="63" t="s">
        <v>168</v>
      </c>
      <c r="C9" s="64">
        <v>3</v>
      </c>
      <c r="D9" s="64">
        <v>1</v>
      </c>
      <c r="E9" s="65">
        <v>0</v>
      </c>
      <c r="F9" s="65">
        <f t="shared" si="2"/>
        <v>4</v>
      </c>
      <c r="G9" s="66">
        <v>5</v>
      </c>
      <c r="H9" s="65" t="s">
        <v>158</v>
      </c>
      <c r="I9" s="67"/>
      <c r="K9" s="78" t="s">
        <v>167</v>
      </c>
      <c r="L9" s="63" t="s">
        <v>168</v>
      </c>
      <c r="M9" s="64">
        <v>3</v>
      </c>
      <c r="N9" s="64">
        <v>1</v>
      </c>
      <c r="O9" s="65">
        <v>0</v>
      </c>
      <c r="P9" s="65">
        <f t="shared" si="3"/>
        <v>4</v>
      </c>
      <c r="Q9" s="66">
        <v>5</v>
      </c>
      <c r="R9" s="65" t="s">
        <v>158</v>
      </c>
      <c r="S9" s="67"/>
      <c r="T9" s="79">
        <f t="shared" si="5"/>
        <v>56</v>
      </c>
      <c r="U9" s="79">
        <f t="shared" si="6"/>
        <v>22</v>
      </c>
      <c r="V9" s="80">
        <v>1</v>
      </c>
      <c r="W9" s="80">
        <v>2</v>
      </c>
      <c r="X9" s="81">
        <f t="shared" si="0"/>
        <v>1</v>
      </c>
      <c r="Y9" s="82">
        <f t="shared" si="4"/>
        <v>0</v>
      </c>
      <c r="Z9" s="83">
        <f t="shared" si="7"/>
        <v>14</v>
      </c>
      <c r="AA9" s="84">
        <f>V9/(V9+W9)*100</f>
        <v>33.333333333333329</v>
      </c>
    </row>
    <row r="10" spans="1:27" ht="15.6" x14ac:dyDescent="0.3">
      <c r="A10" s="62"/>
      <c r="B10" s="63" t="s">
        <v>169</v>
      </c>
      <c r="C10" s="64">
        <v>1</v>
      </c>
      <c r="D10" s="64">
        <v>0</v>
      </c>
      <c r="E10" s="65">
        <v>0</v>
      </c>
      <c r="F10" s="65">
        <f t="shared" si="2"/>
        <v>1</v>
      </c>
      <c r="G10" s="66">
        <v>2</v>
      </c>
      <c r="H10" s="65" t="s">
        <v>158</v>
      </c>
      <c r="I10" s="67" t="s">
        <v>170</v>
      </c>
      <c r="K10" s="87"/>
      <c r="L10" s="88" t="s">
        <v>169</v>
      </c>
      <c r="M10" s="89">
        <v>1</v>
      </c>
      <c r="N10" s="89">
        <v>0</v>
      </c>
      <c r="O10" s="90">
        <v>0</v>
      </c>
      <c r="P10" s="90">
        <f t="shared" si="3"/>
        <v>1</v>
      </c>
      <c r="Q10" s="91">
        <v>2</v>
      </c>
      <c r="R10" s="90" t="s">
        <v>158</v>
      </c>
      <c r="S10" s="92" t="s">
        <v>170</v>
      </c>
      <c r="T10" s="93">
        <f t="shared" si="5"/>
        <v>14</v>
      </c>
      <c r="U10" s="93">
        <f t="shared" si="6"/>
        <v>5</v>
      </c>
      <c r="V10" s="93">
        <f>IF(S10="*",M10,0)</f>
        <v>1</v>
      </c>
      <c r="W10" s="93">
        <f>IF(S10="*",0,M10)</f>
        <v>0</v>
      </c>
      <c r="X10" s="94">
        <f t="shared" si="0"/>
        <v>0</v>
      </c>
      <c r="Y10" s="95">
        <v>0</v>
      </c>
      <c r="Z10" s="95">
        <f>V10*14</f>
        <v>14</v>
      </c>
      <c r="AA10" s="96">
        <f>V10/(V10+W10)*100</f>
        <v>100</v>
      </c>
    </row>
    <row r="11" spans="1:27" ht="17.399999999999999" x14ac:dyDescent="0.3">
      <c r="A11" s="62" t="s">
        <v>171</v>
      </c>
      <c r="B11" s="63" t="s">
        <v>172</v>
      </c>
      <c r="C11" s="64">
        <v>0</v>
      </c>
      <c r="D11" s="64">
        <v>0</v>
      </c>
      <c r="E11" s="65">
        <v>0</v>
      </c>
      <c r="F11" s="65">
        <f t="shared" si="2"/>
        <v>0</v>
      </c>
      <c r="G11" s="66">
        <v>1</v>
      </c>
      <c r="H11" s="65" t="s">
        <v>158</v>
      </c>
      <c r="I11" s="86"/>
      <c r="K11" s="68" t="s">
        <v>171</v>
      </c>
      <c r="L11" s="69" t="s">
        <v>172</v>
      </c>
      <c r="M11" s="70">
        <v>0</v>
      </c>
      <c r="N11" s="70">
        <v>0</v>
      </c>
      <c r="O11" s="71">
        <v>0</v>
      </c>
      <c r="P11" s="71">
        <f t="shared" si="3"/>
        <v>0</v>
      </c>
      <c r="Q11" s="72">
        <v>1</v>
      </c>
      <c r="R11" s="71" t="s">
        <v>158</v>
      </c>
      <c r="S11" s="74"/>
      <c r="T11" s="74">
        <f t="shared" si="5"/>
        <v>0</v>
      </c>
      <c r="U11" s="74">
        <f t="shared" si="6"/>
        <v>0</v>
      </c>
      <c r="V11" s="74">
        <f>IF(S11="*",M11,0)</f>
        <v>0</v>
      </c>
      <c r="W11" s="74">
        <f>IF(S11="*",0,M11)</f>
        <v>0</v>
      </c>
      <c r="X11" s="75">
        <f t="shared" si="0"/>
        <v>0</v>
      </c>
      <c r="Y11" s="76">
        <f>O11</f>
        <v>0</v>
      </c>
      <c r="Z11" s="76">
        <f>V11*14</f>
        <v>0</v>
      </c>
      <c r="AA11" s="77" t="s">
        <v>173</v>
      </c>
    </row>
    <row r="12" spans="1:27" ht="15.6" x14ac:dyDescent="0.3">
      <c r="A12" s="65" t="s">
        <v>174</v>
      </c>
      <c r="B12" s="97"/>
      <c r="C12" s="98">
        <f>SUM(C4:C11)</f>
        <v>16</v>
      </c>
      <c r="D12" s="98">
        <f t="shared" ref="D12:F12" si="8">SUM(D4:D11)</f>
        <v>6</v>
      </c>
      <c r="E12" s="98">
        <f t="shared" si="8"/>
        <v>0</v>
      </c>
      <c r="F12" s="98">
        <f t="shared" si="8"/>
        <v>22</v>
      </c>
      <c r="G12" s="98">
        <f>SUM(G4:G11)</f>
        <v>30</v>
      </c>
      <c r="H12" s="97"/>
      <c r="I12" s="86"/>
      <c r="K12" s="99" t="s">
        <v>174</v>
      </c>
      <c r="L12" s="97"/>
      <c r="M12" s="98">
        <f>SUM(M4:M11)</f>
        <v>16</v>
      </c>
      <c r="N12" s="98">
        <f t="shared" ref="N12:P12" si="9">SUM(N4:N11)</f>
        <v>6</v>
      </c>
      <c r="O12" s="98">
        <f t="shared" si="9"/>
        <v>0</v>
      </c>
      <c r="P12" s="98">
        <f t="shared" si="9"/>
        <v>22</v>
      </c>
      <c r="Q12" s="98">
        <f>SUM(Q4:Q11)</f>
        <v>30</v>
      </c>
      <c r="R12" s="97"/>
      <c r="S12" s="79"/>
      <c r="T12" s="98"/>
      <c r="U12" s="98"/>
      <c r="V12" s="98">
        <f>SUM(V4:V11)</f>
        <v>5.5</v>
      </c>
      <c r="W12" s="98">
        <f>SUM(W4:W11)</f>
        <v>10.5</v>
      </c>
      <c r="X12" s="98">
        <f>SUM(X4:X11)</f>
        <v>6</v>
      </c>
      <c r="Y12" s="98">
        <f>SUM(Y4:Y11)</f>
        <v>0</v>
      </c>
      <c r="Z12" s="98"/>
      <c r="AA12" s="100"/>
    </row>
    <row r="13" spans="1:27" ht="19.5" customHeight="1" x14ac:dyDescent="0.3">
      <c r="A13" s="275" t="s">
        <v>175</v>
      </c>
      <c r="B13" s="276"/>
      <c r="C13" s="276"/>
      <c r="D13" s="276"/>
      <c r="E13" s="276"/>
      <c r="F13" s="276"/>
      <c r="G13" s="276"/>
      <c r="H13" s="276"/>
      <c r="I13" s="276"/>
      <c r="K13" s="277" t="s">
        <v>175</v>
      </c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9"/>
    </row>
    <row r="14" spans="1:27" ht="15.75" customHeight="1" x14ac:dyDescent="0.3">
      <c r="A14" s="101" t="s">
        <v>176</v>
      </c>
      <c r="B14" s="102" t="s">
        <v>177</v>
      </c>
      <c r="C14" s="103">
        <v>2</v>
      </c>
      <c r="D14" s="103">
        <v>0</v>
      </c>
      <c r="E14" s="104">
        <v>0</v>
      </c>
      <c r="F14" s="104">
        <f>C14+D14+E14</f>
        <v>2</v>
      </c>
      <c r="G14" s="103">
        <v>2</v>
      </c>
      <c r="H14" s="104" t="s">
        <v>158</v>
      </c>
      <c r="I14" s="67"/>
      <c r="K14" s="68" t="s">
        <v>176</v>
      </c>
      <c r="L14" s="69" t="s">
        <v>178</v>
      </c>
      <c r="M14" s="72">
        <v>2</v>
      </c>
      <c r="N14" s="72">
        <v>0</v>
      </c>
      <c r="O14" s="71">
        <v>0</v>
      </c>
      <c r="P14" s="71">
        <f>M14+N14+O14</f>
        <v>2</v>
      </c>
      <c r="Q14" s="72">
        <v>2</v>
      </c>
      <c r="R14" s="71" t="s">
        <v>158</v>
      </c>
      <c r="S14" s="73"/>
      <c r="T14" s="74">
        <f t="shared" ref="T14:T21" si="10">P14*14</f>
        <v>28</v>
      </c>
      <c r="U14" s="74">
        <f t="shared" ref="U14:U21" si="11">ROUNDDOWN(T14*0.4,0)</f>
        <v>11</v>
      </c>
      <c r="V14" s="74">
        <f>IF(S14="*",M14,0)</f>
        <v>0</v>
      </c>
      <c r="W14" s="74">
        <f>IF(S14="*",0,M14)</f>
        <v>2</v>
      </c>
      <c r="X14" s="75">
        <f>IF(S14="*",0,N14)</f>
        <v>0</v>
      </c>
      <c r="Y14" s="76">
        <f t="shared" ref="Y14:Y18" si="12">O14</f>
        <v>0</v>
      </c>
      <c r="Z14" s="76">
        <f t="shared" ref="Z14:Z18" si="13">V14*14</f>
        <v>0</v>
      </c>
      <c r="AA14" s="77">
        <f>V14/P14*100</f>
        <v>0</v>
      </c>
    </row>
    <row r="15" spans="1:27" ht="15.6" x14ac:dyDescent="0.3">
      <c r="A15" s="101" t="s">
        <v>179</v>
      </c>
      <c r="B15" s="102" t="s">
        <v>180</v>
      </c>
      <c r="C15" s="103">
        <v>2</v>
      </c>
      <c r="D15" s="103">
        <v>0</v>
      </c>
      <c r="E15" s="104">
        <v>0</v>
      </c>
      <c r="F15" s="104">
        <f t="shared" ref="F15:F20" si="14">C15+D15+E15</f>
        <v>2</v>
      </c>
      <c r="G15" s="103">
        <v>2</v>
      </c>
      <c r="H15" s="104" t="s">
        <v>158</v>
      </c>
      <c r="I15" s="67"/>
      <c r="K15" s="68" t="s">
        <v>179</v>
      </c>
      <c r="L15" s="69" t="s">
        <v>181</v>
      </c>
      <c r="M15" s="72">
        <v>2</v>
      </c>
      <c r="N15" s="72">
        <v>0</v>
      </c>
      <c r="O15" s="71">
        <v>0</v>
      </c>
      <c r="P15" s="71">
        <f t="shared" ref="P15:P20" si="15">M15+N15+O15</f>
        <v>2</v>
      </c>
      <c r="Q15" s="72">
        <v>2</v>
      </c>
      <c r="R15" s="71" t="s">
        <v>158</v>
      </c>
      <c r="S15" s="73"/>
      <c r="T15" s="74">
        <f t="shared" si="10"/>
        <v>28</v>
      </c>
      <c r="U15" s="74">
        <f t="shared" si="11"/>
        <v>11</v>
      </c>
      <c r="V15" s="74">
        <f t="shared" ref="V15" si="16">IF(S15="*",M15,0)</f>
        <v>0</v>
      </c>
      <c r="W15" s="74">
        <f t="shared" ref="W15" si="17">IF(S15="*",0,M15)</f>
        <v>2</v>
      </c>
      <c r="X15" s="75">
        <f t="shared" ref="X15:X18" si="18">IF(S15="*",0,N15)</f>
        <v>0</v>
      </c>
      <c r="Y15" s="76">
        <f t="shared" si="12"/>
        <v>0</v>
      </c>
      <c r="Z15" s="76">
        <f t="shared" si="13"/>
        <v>0</v>
      </c>
      <c r="AA15" s="77">
        <f t="shared" ref="AA15:AA18" si="19">V15/P15*100</f>
        <v>0</v>
      </c>
    </row>
    <row r="16" spans="1:27" ht="15.6" x14ac:dyDescent="0.3">
      <c r="A16" s="101" t="s">
        <v>182</v>
      </c>
      <c r="B16" s="102" t="s">
        <v>183</v>
      </c>
      <c r="C16" s="103">
        <v>3</v>
      </c>
      <c r="D16" s="103">
        <v>1</v>
      </c>
      <c r="E16" s="104">
        <v>0</v>
      </c>
      <c r="F16" s="104">
        <f t="shared" si="14"/>
        <v>4</v>
      </c>
      <c r="G16" s="103">
        <v>7</v>
      </c>
      <c r="H16" s="104" t="s">
        <v>158</v>
      </c>
      <c r="I16" s="67"/>
      <c r="K16" s="78" t="s">
        <v>182</v>
      </c>
      <c r="L16" s="63" t="s">
        <v>183</v>
      </c>
      <c r="M16" s="66">
        <v>3</v>
      </c>
      <c r="N16" s="66">
        <v>1</v>
      </c>
      <c r="O16" s="65">
        <v>0</v>
      </c>
      <c r="P16" s="65">
        <f t="shared" si="15"/>
        <v>4</v>
      </c>
      <c r="Q16" s="66">
        <v>7</v>
      </c>
      <c r="R16" s="65" t="s">
        <v>158</v>
      </c>
      <c r="S16" s="67"/>
      <c r="T16" s="79">
        <f t="shared" si="10"/>
        <v>56</v>
      </c>
      <c r="U16" s="79">
        <f t="shared" si="11"/>
        <v>22</v>
      </c>
      <c r="V16" s="80">
        <v>1</v>
      </c>
      <c r="W16" s="80">
        <v>2</v>
      </c>
      <c r="X16" s="81">
        <f t="shared" si="18"/>
        <v>1</v>
      </c>
      <c r="Y16" s="82">
        <f t="shared" si="12"/>
        <v>0</v>
      </c>
      <c r="Z16" s="83">
        <f t="shared" si="13"/>
        <v>14</v>
      </c>
      <c r="AA16" s="84">
        <f t="shared" si="19"/>
        <v>25</v>
      </c>
    </row>
    <row r="17" spans="1:27" ht="15.6" x14ac:dyDescent="0.3">
      <c r="A17" s="101" t="s">
        <v>184</v>
      </c>
      <c r="B17" s="102" t="s">
        <v>185</v>
      </c>
      <c r="C17" s="103">
        <v>3</v>
      </c>
      <c r="D17" s="103">
        <v>0</v>
      </c>
      <c r="E17" s="104">
        <v>2</v>
      </c>
      <c r="F17" s="104">
        <f t="shared" si="14"/>
        <v>5</v>
      </c>
      <c r="G17" s="103">
        <v>6</v>
      </c>
      <c r="H17" s="104" t="s">
        <v>158</v>
      </c>
      <c r="I17" s="67"/>
      <c r="K17" s="78" t="s">
        <v>184</v>
      </c>
      <c r="L17" s="63" t="s">
        <v>185</v>
      </c>
      <c r="M17" s="66">
        <v>3</v>
      </c>
      <c r="N17" s="66">
        <v>0</v>
      </c>
      <c r="O17" s="65">
        <v>2</v>
      </c>
      <c r="P17" s="65">
        <f t="shared" si="15"/>
        <v>5</v>
      </c>
      <c r="Q17" s="66">
        <v>6</v>
      </c>
      <c r="R17" s="65" t="s">
        <v>158</v>
      </c>
      <c r="S17" s="67"/>
      <c r="T17" s="79">
        <f t="shared" si="10"/>
        <v>70</v>
      </c>
      <c r="U17" s="79">
        <f t="shared" si="11"/>
        <v>28</v>
      </c>
      <c r="V17" s="80">
        <v>1</v>
      </c>
      <c r="W17" s="80">
        <v>2</v>
      </c>
      <c r="X17" s="81">
        <f t="shared" si="18"/>
        <v>0</v>
      </c>
      <c r="Y17" s="82">
        <f t="shared" si="12"/>
        <v>2</v>
      </c>
      <c r="Z17" s="83">
        <f t="shared" si="13"/>
        <v>14</v>
      </c>
      <c r="AA17" s="84">
        <f t="shared" si="19"/>
        <v>20</v>
      </c>
    </row>
    <row r="18" spans="1:27" ht="15.6" x14ac:dyDescent="0.3">
      <c r="A18" s="101" t="s">
        <v>186</v>
      </c>
      <c r="B18" s="102" t="s">
        <v>187</v>
      </c>
      <c r="C18" s="103">
        <v>2</v>
      </c>
      <c r="D18" s="103">
        <v>1</v>
      </c>
      <c r="E18" s="104">
        <v>0</v>
      </c>
      <c r="F18" s="104">
        <f t="shared" si="14"/>
        <v>3</v>
      </c>
      <c r="G18" s="103">
        <v>3</v>
      </c>
      <c r="H18" s="104" t="s">
        <v>158</v>
      </c>
      <c r="I18" s="86"/>
      <c r="K18" s="78" t="s">
        <v>186</v>
      </c>
      <c r="L18" s="63" t="s">
        <v>187</v>
      </c>
      <c r="M18" s="66">
        <v>2</v>
      </c>
      <c r="N18" s="66">
        <v>1</v>
      </c>
      <c r="O18" s="65">
        <v>0</v>
      </c>
      <c r="P18" s="65">
        <f t="shared" si="15"/>
        <v>3</v>
      </c>
      <c r="Q18" s="66">
        <v>3</v>
      </c>
      <c r="R18" s="65" t="s">
        <v>158</v>
      </c>
      <c r="S18" s="86"/>
      <c r="T18" s="79">
        <f t="shared" si="10"/>
        <v>42</v>
      </c>
      <c r="U18" s="79">
        <f t="shared" si="11"/>
        <v>16</v>
      </c>
      <c r="V18" s="80">
        <v>1</v>
      </c>
      <c r="W18" s="80">
        <v>1</v>
      </c>
      <c r="X18" s="81">
        <f t="shared" si="18"/>
        <v>1</v>
      </c>
      <c r="Y18" s="82">
        <f t="shared" si="12"/>
        <v>0</v>
      </c>
      <c r="Z18" s="83">
        <f t="shared" si="13"/>
        <v>14</v>
      </c>
      <c r="AA18" s="84">
        <f t="shared" si="19"/>
        <v>33.333333333333329</v>
      </c>
    </row>
    <row r="19" spans="1:27" ht="15.6" x14ac:dyDescent="0.3">
      <c r="A19" s="101" t="s">
        <v>188</v>
      </c>
      <c r="B19" s="102" t="s">
        <v>189</v>
      </c>
      <c r="C19" s="103">
        <v>3</v>
      </c>
      <c r="D19" s="103">
        <v>0</v>
      </c>
      <c r="E19" s="104">
        <v>0</v>
      </c>
      <c r="F19" s="104">
        <f t="shared" si="14"/>
        <v>3</v>
      </c>
      <c r="G19" s="103">
        <v>4</v>
      </c>
      <c r="H19" s="104" t="s">
        <v>158</v>
      </c>
      <c r="I19" s="67" t="s">
        <v>170</v>
      </c>
      <c r="K19" s="87" t="s">
        <v>188</v>
      </c>
      <c r="L19" s="88" t="s">
        <v>190</v>
      </c>
      <c r="M19" s="91">
        <v>3</v>
      </c>
      <c r="N19" s="91">
        <v>0</v>
      </c>
      <c r="O19" s="90">
        <v>0</v>
      </c>
      <c r="P19" s="90">
        <f t="shared" si="15"/>
        <v>3</v>
      </c>
      <c r="Q19" s="91">
        <v>4</v>
      </c>
      <c r="R19" s="90" t="s">
        <v>158</v>
      </c>
      <c r="S19" s="92" t="s">
        <v>170</v>
      </c>
      <c r="T19" s="93">
        <f t="shared" si="10"/>
        <v>42</v>
      </c>
      <c r="U19" s="93">
        <f t="shared" si="11"/>
        <v>16</v>
      </c>
      <c r="V19" s="93">
        <f>IF(S19="*",M19,0)</f>
        <v>3</v>
      </c>
      <c r="W19" s="93">
        <f>IF(S19="*",0,M19)</f>
        <v>0</v>
      </c>
      <c r="X19" s="94">
        <f>IF(S19="*",0,N19)</f>
        <v>0</v>
      </c>
      <c r="Y19" s="105">
        <v>0</v>
      </c>
      <c r="Z19" s="95">
        <f>V19*14</f>
        <v>42</v>
      </c>
      <c r="AA19" s="96">
        <f t="shared" ref="AA19" si="20">V19/(SUM(V19:X19))*100</f>
        <v>100</v>
      </c>
    </row>
    <row r="20" spans="1:27" ht="15.6" x14ac:dyDescent="0.3">
      <c r="A20" s="101" t="s">
        <v>191</v>
      </c>
      <c r="B20" s="102" t="s">
        <v>192</v>
      </c>
      <c r="C20" s="103">
        <v>3</v>
      </c>
      <c r="D20" s="103">
        <v>0</v>
      </c>
      <c r="E20" s="104">
        <v>1</v>
      </c>
      <c r="F20" s="104">
        <f t="shared" si="14"/>
        <v>4</v>
      </c>
      <c r="G20" s="103">
        <v>5</v>
      </c>
      <c r="H20" s="104" t="s">
        <v>158</v>
      </c>
      <c r="I20" s="67"/>
      <c r="K20" s="78" t="s">
        <v>191</v>
      </c>
      <c r="L20" s="63" t="s">
        <v>192</v>
      </c>
      <c r="M20" s="66">
        <v>3</v>
      </c>
      <c r="N20" s="66">
        <v>0</v>
      </c>
      <c r="O20" s="65">
        <v>1</v>
      </c>
      <c r="P20" s="65">
        <f t="shared" si="15"/>
        <v>4</v>
      </c>
      <c r="Q20" s="66">
        <v>5</v>
      </c>
      <c r="R20" s="65" t="s">
        <v>158</v>
      </c>
      <c r="S20" s="67"/>
      <c r="T20" s="79">
        <f t="shared" si="10"/>
        <v>56</v>
      </c>
      <c r="U20" s="79">
        <f t="shared" si="11"/>
        <v>22</v>
      </c>
      <c r="V20" s="80">
        <v>1</v>
      </c>
      <c r="W20" s="80">
        <v>2</v>
      </c>
      <c r="X20" s="81">
        <v>1</v>
      </c>
      <c r="Y20" s="82">
        <f t="shared" ref="Y20:Y21" si="21">O20</f>
        <v>1</v>
      </c>
      <c r="Z20" s="83">
        <f t="shared" ref="Z20:Z21" si="22">V20*14</f>
        <v>14</v>
      </c>
      <c r="AA20" s="84">
        <f>V20/P20*100</f>
        <v>25</v>
      </c>
    </row>
    <row r="21" spans="1:27" ht="17.399999999999999" x14ac:dyDescent="0.3">
      <c r="A21" s="101" t="s">
        <v>171</v>
      </c>
      <c r="B21" s="102" t="s">
        <v>172</v>
      </c>
      <c r="C21" s="103">
        <v>0</v>
      </c>
      <c r="D21" s="103">
        <v>0</v>
      </c>
      <c r="E21" s="104">
        <v>0</v>
      </c>
      <c r="F21" s="104">
        <f>C21+D21+E21</f>
        <v>0</v>
      </c>
      <c r="G21" s="103">
        <v>1</v>
      </c>
      <c r="H21" s="104" t="s">
        <v>158</v>
      </c>
      <c r="I21" s="86"/>
      <c r="K21" s="68" t="s">
        <v>171</v>
      </c>
      <c r="L21" s="69" t="s">
        <v>172</v>
      </c>
      <c r="M21" s="72">
        <v>0</v>
      </c>
      <c r="N21" s="72">
        <v>0</v>
      </c>
      <c r="O21" s="71">
        <v>0</v>
      </c>
      <c r="P21" s="71">
        <f>M21+N21+O21</f>
        <v>0</v>
      </c>
      <c r="Q21" s="72">
        <v>1</v>
      </c>
      <c r="R21" s="71" t="s">
        <v>158</v>
      </c>
      <c r="S21" s="106"/>
      <c r="T21" s="74">
        <f t="shared" si="10"/>
        <v>0</v>
      </c>
      <c r="U21" s="74">
        <f t="shared" si="11"/>
        <v>0</v>
      </c>
      <c r="V21" s="74">
        <f t="shared" ref="V21" si="23">IF(S21="*",M21,0)</f>
        <v>0</v>
      </c>
      <c r="W21" s="74">
        <f t="shared" ref="W21" si="24">IF(S21="*",0,M21)</f>
        <v>0</v>
      </c>
      <c r="X21" s="75">
        <f t="shared" ref="X21" si="25">IF(S21="*",0,N21)</f>
        <v>0</v>
      </c>
      <c r="Y21" s="76">
        <f t="shared" si="21"/>
        <v>0</v>
      </c>
      <c r="Z21" s="76">
        <f t="shared" si="22"/>
        <v>0</v>
      </c>
      <c r="AA21" s="77" t="s">
        <v>173</v>
      </c>
    </row>
    <row r="22" spans="1:27" ht="15.6" x14ac:dyDescent="0.3">
      <c r="A22" s="104" t="s">
        <v>174</v>
      </c>
      <c r="B22" s="104"/>
      <c r="C22" s="107">
        <f>SUM(C14:C21)</f>
        <v>18</v>
      </c>
      <c r="D22" s="107">
        <f t="shared" ref="D22:F22" si="26">SUM(D14:D21)</f>
        <v>2</v>
      </c>
      <c r="E22" s="107">
        <f t="shared" si="26"/>
        <v>3</v>
      </c>
      <c r="F22" s="107">
        <f t="shared" si="26"/>
        <v>23</v>
      </c>
      <c r="G22" s="107">
        <f>SUM(G14:G21)</f>
        <v>30</v>
      </c>
      <c r="H22" s="108"/>
      <c r="I22" s="86"/>
      <c r="K22" s="99" t="s">
        <v>174</v>
      </c>
      <c r="L22" s="65"/>
      <c r="M22" s="109">
        <f>SUM(M14:M21)</f>
        <v>18</v>
      </c>
      <c r="N22" s="109">
        <f t="shared" ref="N22:P22" si="27">SUM(N14:N21)</f>
        <v>2</v>
      </c>
      <c r="O22" s="109">
        <f t="shared" si="27"/>
        <v>3</v>
      </c>
      <c r="P22" s="109">
        <f t="shared" si="27"/>
        <v>23</v>
      </c>
      <c r="Q22" s="109">
        <f>SUM(Q14:Q21)</f>
        <v>30</v>
      </c>
      <c r="R22" s="97"/>
      <c r="S22" s="86"/>
      <c r="T22" s="86"/>
      <c r="U22" s="86"/>
      <c r="V22" s="98">
        <f>SUM(V14:V21)</f>
        <v>7</v>
      </c>
      <c r="W22" s="98">
        <f>SUM(W14:W21)</f>
        <v>11</v>
      </c>
      <c r="X22" s="98">
        <f>SUM(X14:X21)</f>
        <v>3</v>
      </c>
      <c r="Y22" s="98">
        <f>SUM(Y14:Y21)</f>
        <v>3</v>
      </c>
      <c r="Z22" s="98"/>
      <c r="AA22" s="110"/>
    </row>
    <row r="23" spans="1:27" ht="22.8" x14ac:dyDescent="0.3">
      <c r="A23" s="275" t="s">
        <v>193</v>
      </c>
      <c r="B23" s="276"/>
      <c r="C23" s="276"/>
      <c r="D23" s="276"/>
      <c r="E23" s="276"/>
      <c r="F23" s="276"/>
      <c r="G23" s="276"/>
      <c r="H23" s="276"/>
      <c r="I23" s="276"/>
      <c r="K23" s="277" t="s">
        <v>194</v>
      </c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9"/>
    </row>
    <row r="24" spans="1:27" ht="15.75" customHeight="1" x14ac:dyDescent="0.3">
      <c r="A24" s="62" t="s">
        <v>195</v>
      </c>
      <c r="B24" s="63" t="s">
        <v>196</v>
      </c>
      <c r="C24" s="64">
        <v>3</v>
      </c>
      <c r="D24" s="64">
        <v>1</v>
      </c>
      <c r="E24" s="65">
        <v>0</v>
      </c>
      <c r="F24" s="65">
        <f>C24+D24+E24</f>
        <v>4</v>
      </c>
      <c r="G24" s="66">
        <v>7</v>
      </c>
      <c r="H24" s="65" t="s">
        <v>158</v>
      </c>
      <c r="I24" s="67"/>
      <c r="K24" s="78" t="s">
        <v>195</v>
      </c>
      <c r="L24" s="63" t="s">
        <v>196</v>
      </c>
      <c r="M24" s="64">
        <v>3</v>
      </c>
      <c r="N24" s="64">
        <v>1</v>
      </c>
      <c r="O24" s="65">
        <v>0</v>
      </c>
      <c r="P24" s="65">
        <f>M24+N24+O24</f>
        <v>4</v>
      </c>
      <c r="Q24" s="66">
        <v>7</v>
      </c>
      <c r="R24" s="65" t="s">
        <v>158</v>
      </c>
      <c r="S24" s="67"/>
      <c r="T24" s="79">
        <f>P24*14</f>
        <v>56</v>
      </c>
      <c r="U24" s="79">
        <f t="shared" ref="U24:U29" si="28">ROUNDDOWN(T24*0.4,0)</f>
        <v>22</v>
      </c>
      <c r="V24" s="80">
        <v>1</v>
      </c>
      <c r="W24" s="80">
        <v>2</v>
      </c>
      <c r="X24" s="81">
        <f t="shared" ref="X24:X30" si="29">IF(S24="*",0,N24)</f>
        <v>1</v>
      </c>
      <c r="Y24" s="82">
        <f t="shared" ref="Y24:Y27" si="30">O24</f>
        <v>0</v>
      </c>
      <c r="Z24" s="83">
        <f t="shared" ref="Z24:Z27" si="31">V24*14</f>
        <v>14</v>
      </c>
      <c r="AA24" s="84">
        <f>V24/(SUM(V24:X24))*100</f>
        <v>25</v>
      </c>
    </row>
    <row r="25" spans="1:27" ht="15.6" x14ac:dyDescent="0.3">
      <c r="A25" s="62" t="s">
        <v>197</v>
      </c>
      <c r="B25" s="63" t="s">
        <v>198</v>
      </c>
      <c r="C25" s="64">
        <v>3</v>
      </c>
      <c r="D25" s="64">
        <v>1</v>
      </c>
      <c r="E25" s="65">
        <v>0</v>
      </c>
      <c r="F25" s="65">
        <f>C25+D25+E25</f>
        <v>4</v>
      </c>
      <c r="G25" s="66">
        <v>6</v>
      </c>
      <c r="H25" s="65" t="s">
        <v>158</v>
      </c>
      <c r="I25" s="86"/>
      <c r="K25" s="78" t="s">
        <v>197</v>
      </c>
      <c r="L25" s="63" t="s">
        <v>198</v>
      </c>
      <c r="M25" s="64">
        <v>3</v>
      </c>
      <c r="N25" s="64">
        <v>1</v>
      </c>
      <c r="O25" s="65">
        <v>0</v>
      </c>
      <c r="P25" s="65">
        <f>M25+N25+O25</f>
        <v>4</v>
      </c>
      <c r="Q25" s="66">
        <v>6</v>
      </c>
      <c r="R25" s="65" t="s">
        <v>158</v>
      </c>
      <c r="S25" s="86"/>
      <c r="T25" s="79">
        <f>P25*14</f>
        <v>56</v>
      </c>
      <c r="U25" s="79">
        <f t="shared" si="28"/>
        <v>22</v>
      </c>
      <c r="V25" s="80">
        <v>1.5</v>
      </c>
      <c r="W25" s="80">
        <v>1.5</v>
      </c>
      <c r="X25" s="81">
        <f t="shared" si="29"/>
        <v>1</v>
      </c>
      <c r="Y25" s="82">
        <f t="shared" si="30"/>
        <v>0</v>
      </c>
      <c r="Z25" s="83">
        <f t="shared" si="31"/>
        <v>21</v>
      </c>
      <c r="AA25" s="84">
        <f>V25/P25*100</f>
        <v>37.5</v>
      </c>
    </row>
    <row r="26" spans="1:27" ht="15.6" x14ac:dyDescent="0.3">
      <c r="A26" s="62" t="s">
        <v>199</v>
      </c>
      <c r="B26" s="63" t="s">
        <v>200</v>
      </c>
      <c r="C26" s="64">
        <v>2</v>
      </c>
      <c r="D26" s="64">
        <v>1</v>
      </c>
      <c r="E26" s="65">
        <v>0</v>
      </c>
      <c r="F26" s="65">
        <f>C26+D26+E26</f>
        <v>3</v>
      </c>
      <c r="G26" s="66">
        <v>6</v>
      </c>
      <c r="H26" s="65" t="s">
        <v>158</v>
      </c>
      <c r="I26" s="86"/>
      <c r="K26" s="78" t="s">
        <v>199</v>
      </c>
      <c r="L26" s="63" t="s">
        <v>200</v>
      </c>
      <c r="M26" s="64">
        <v>2</v>
      </c>
      <c r="N26" s="64">
        <v>1</v>
      </c>
      <c r="O26" s="65">
        <v>0</v>
      </c>
      <c r="P26" s="65">
        <f>M26+N26+O26</f>
        <v>3</v>
      </c>
      <c r="Q26" s="66">
        <v>6</v>
      </c>
      <c r="R26" s="65" t="s">
        <v>158</v>
      </c>
      <c r="S26" s="86"/>
      <c r="T26" s="79">
        <f>P26*14</f>
        <v>42</v>
      </c>
      <c r="U26" s="79">
        <f t="shared" si="28"/>
        <v>16</v>
      </c>
      <c r="V26" s="80">
        <v>1</v>
      </c>
      <c r="W26" s="80">
        <v>1</v>
      </c>
      <c r="X26" s="81">
        <f t="shared" si="29"/>
        <v>1</v>
      </c>
      <c r="Y26" s="82">
        <f t="shared" si="30"/>
        <v>0</v>
      </c>
      <c r="Z26" s="83">
        <f t="shared" si="31"/>
        <v>14</v>
      </c>
      <c r="AA26" s="84">
        <f>V26/P26*100</f>
        <v>33.333333333333329</v>
      </c>
    </row>
    <row r="27" spans="1:27" ht="15.6" x14ac:dyDescent="0.3">
      <c r="A27" s="62" t="s">
        <v>201</v>
      </c>
      <c r="B27" s="63" t="s">
        <v>202</v>
      </c>
      <c r="C27" s="64">
        <v>3</v>
      </c>
      <c r="D27" s="64">
        <v>1</v>
      </c>
      <c r="E27" s="65">
        <v>0</v>
      </c>
      <c r="F27" s="65">
        <f>C27+D27+E27</f>
        <v>4</v>
      </c>
      <c r="G27" s="66">
        <v>3</v>
      </c>
      <c r="H27" s="65" t="s">
        <v>158</v>
      </c>
      <c r="I27" s="86"/>
      <c r="K27" s="78" t="s">
        <v>201</v>
      </c>
      <c r="L27" s="63" t="s">
        <v>202</v>
      </c>
      <c r="M27" s="64">
        <v>3</v>
      </c>
      <c r="N27" s="64">
        <v>1</v>
      </c>
      <c r="O27" s="65">
        <v>0</v>
      </c>
      <c r="P27" s="65">
        <f>M27+N27+O27</f>
        <v>4</v>
      </c>
      <c r="Q27" s="66">
        <v>3</v>
      </c>
      <c r="R27" s="65" t="s">
        <v>158</v>
      </c>
      <c r="S27" s="86"/>
      <c r="T27" s="79">
        <f>P27*14</f>
        <v>56</v>
      </c>
      <c r="U27" s="79">
        <f t="shared" si="28"/>
        <v>22</v>
      </c>
      <c r="V27" s="80">
        <v>1.5</v>
      </c>
      <c r="W27" s="80">
        <v>1.5</v>
      </c>
      <c r="X27" s="81">
        <f t="shared" si="29"/>
        <v>1</v>
      </c>
      <c r="Y27" s="82">
        <f t="shared" si="30"/>
        <v>0</v>
      </c>
      <c r="Z27" s="83">
        <f t="shared" si="31"/>
        <v>21</v>
      </c>
      <c r="AA27" s="84">
        <f>V27/P27*100</f>
        <v>37.5</v>
      </c>
    </row>
    <row r="28" spans="1:27" ht="15.6" x14ac:dyDescent="0.3">
      <c r="A28" s="62" t="s">
        <v>203</v>
      </c>
      <c r="B28" s="63" t="s">
        <v>204</v>
      </c>
      <c r="C28" s="64">
        <v>2</v>
      </c>
      <c r="D28" s="64">
        <v>0</v>
      </c>
      <c r="E28" s="65">
        <v>0</v>
      </c>
      <c r="F28" s="65">
        <f>C28+D28</f>
        <v>2</v>
      </c>
      <c r="G28" s="66">
        <v>5</v>
      </c>
      <c r="H28" s="65" t="s">
        <v>158</v>
      </c>
      <c r="I28" s="67" t="s">
        <v>170</v>
      </c>
      <c r="K28" s="87" t="s">
        <v>203</v>
      </c>
      <c r="L28" s="88" t="s">
        <v>204</v>
      </c>
      <c r="M28" s="89">
        <v>2</v>
      </c>
      <c r="N28" s="89">
        <v>0</v>
      </c>
      <c r="O28" s="90">
        <v>0</v>
      </c>
      <c r="P28" s="90">
        <f>M28+N28</f>
        <v>2</v>
      </c>
      <c r="Q28" s="91">
        <v>5</v>
      </c>
      <c r="R28" s="90" t="s">
        <v>158</v>
      </c>
      <c r="S28" s="92" t="s">
        <v>170</v>
      </c>
      <c r="T28" s="93">
        <f t="shared" ref="T28:T29" si="32">P28*14</f>
        <v>28</v>
      </c>
      <c r="U28" s="93">
        <f t="shared" si="28"/>
        <v>11</v>
      </c>
      <c r="V28" s="93">
        <f>IF(S28="*",M28,0)</f>
        <v>2</v>
      </c>
      <c r="W28" s="93">
        <f>IF(S28="*",0,M28)</f>
        <v>0</v>
      </c>
      <c r="X28" s="94">
        <f t="shared" si="29"/>
        <v>0</v>
      </c>
      <c r="Y28" s="95">
        <f>O28</f>
        <v>0</v>
      </c>
      <c r="Z28" s="95">
        <f>V28*14</f>
        <v>28</v>
      </c>
      <c r="AA28" s="96">
        <f>V28/(SUM(V28:X28))*100</f>
        <v>100</v>
      </c>
    </row>
    <row r="29" spans="1:27" ht="18" customHeight="1" x14ac:dyDescent="0.3">
      <c r="A29" s="62" t="s">
        <v>205</v>
      </c>
      <c r="B29" s="85" t="s">
        <v>206</v>
      </c>
      <c r="C29" s="64">
        <v>2</v>
      </c>
      <c r="D29" s="64">
        <v>0</v>
      </c>
      <c r="E29" s="65">
        <v>0</v>
      </c>
      <c r="F29" s="65">
        <f>C29+D29</f>
        <v>2</v>
      </c>
      <c r="G29" s="66">
        <v>2</v>
      </c>
      <c r="H29" s="65" t="s">
        <v>158</v>
      </c>
      <c r="I29" s="67" t="s">
        <v>170</v>
      </c>
      <c r="K29" s="87" t="s">
        <v>205</v>
      </c>
      <c r="L29" s="111" t="s">
        <v>206</v>
      </c>
      <c r="M29" s="89">
        <v>2</v>
      </c>
      <c r="N29" s="89">
        <v>0</v>
      </c>
      <c r="O29" s="90">
        <v>0</v>
      </c>
      <c r="P29" s="90">
        <f>M29+N29</f>
        <v>2</v>
      </c>
      <c r="Q29" s="91">
        <v>2</v>
      </c>
      <c r="R29" s="90" t="s">
        <v>158</v>
      </c>
      <c r="S29" s="92" t="s">
        <v>170</v>
      </c>
      <c r="T29" s="93">
        <f t="shared" si="32"/>
        <v>28</v>
      </c>
      <c r="U29" s="93">
        <f t="shared" si="28"/>
        <v>11</v>
      </c>
      <c r="V29" s="93">
        <f>IF(S29="*",M29,0)</f>
        <v>2</v>
      </c>
      <c r="W29" s="93">
        <f>IF(S29="*",0,M29)</f>
        <v>0</v>
      </c>
      <c r="X29" s="94">
        <f t="shared" si="29"/>
        <v>0</v>
      </c>
      <c r="Y29" s="95">
        <f>O29</f>
        <v>0</v>
      </c>
      <c r="Z29" s="95">
        <f>V29*14</f>
        <v>28</v>
      </c>
      <c r="AA29" s="96">
        <f>V29/(SUM(V29:X29))*100</f>
        <v>100</v>
      </c>
    </row>
    <row r="30" spans="1:27" ht="17.399999999999999" x14ac:dyDescent="0.3">
      <c r="A30" s="62" t="s">
        <v>207</v>
      </c>
      <c r="B30" s="63" t="s">
        <v>208</v>
      </c>
      <c r="C30" s="64">
        <v>0</v>
      </c>
      <c r="D30" s="64">
        <v>0</v>
      </c>
      <c r="E30" s="65">
        <v>0</v>
      </c>
      <c r="F30" s="65">
        <f>C30+D30+E30</f>
        <v>0</v>
      </c>
      <c r="G30" s="66">
        <v>1</v>
      </c>
      <c r="H30" s="65" t="s">
        <v>158</v>
      </c>
      <c r="I30" s="86"/>
      <c r="K30" s="68" t="s">
        <v>207</v>
      </c>
      <c r="L30" s="69" t="s">
        <v>208</v>
      </c>
      <c r="M30" s="70">
        <v>0</v>
      </c>
      <c r="N30" s="70">
        <v>0</v>
      </c>
      <c r="O30" s="71">
        <v>0</v>
      </c>
      <c r="P30" s="71">
        <f>M30+N30+O30</f>
        <v>0</v>
      </c>
      <c r="Q30" s="72">
        <v>1</v>
      </c>
      <c r="R30" s="71" t="s">
        <v>158</v>
      </c>
      <c r="S30" s="106"/>
      <c r="T30" s="74">
        <f>M30*14</f>
        <v>0</v>
      </c>
      <c r="U30" s="74"/>
      <c r="V30" s="74">
        <f>IF(S30="*",M30,0)</f>
        <v>0</v>
      </c>
      <c r="W30" s="74">
        <f>IF(S30="*",0,M30)</f>
        <v>0</v>
      </c>
      <c r="X30" s="75">
        <f t="shared" si="29"/>
        <v>0</v>
      </c>
      <c r="Y30" s="76">
        <f>O30</f>
        <v>0</v>
      </c>
      <c r="Z30" s="83">
        <f t="shared" ref="Z30" si="33">V30*14</f>
        <v>0</v>
      </c>
      <c r="AA30" s="77" t="s">
        <v>173</v>
      </c>
    </row>
    <row r="31" spans="1:27" ht="15.6" x14ac:dyDescent="0.3">
      <c r="A31" s="65" t="s">
        <v>174</v>
      </c>
      <c r="B31" s="65"/>
      <c r="C31" s="98">
        <f>SUM(C24:C30)</f>
        <v>15</v>
      </c>
      <c r="D31" s="98">
        <f>SUM(D24:D30)</f>
        <v>4</v>
      </c>
      <c r="E31" s="109">
        <f>SUM(E24:E30)</f>
        <v>0</v>
      </c>
      <c r="F31" s="109">
        <f>SUM(F24:F30)</f>
        <v>19</v>
      </c>
      <c r="G31" s="109">
        <f>SUM(G24:G30)</f>
        <v>30</v>
      </c>
      <c r="H31" s="112"/>
      <c r="I31" s="86"/>
      <c r="K31" s="99" t="s">
        <v>174</v>
      </c>
      <c r="L31" s="65"/>
      <c r="M31" s="98">
        <f>SUM(M24:M30)</f>
        <v>15</v>
      </c>
      <c r="N31" s="98">
        <f>SUM(N24:N30)</f>
        <v>4</v>
      </c>
      <c r="O31" s="109">
        <f>SUM(O24:O30)</f>
        <v>0</v>
      </c>
      <c r="P31" s="109">
        <f>SUM(P24:P30)</f>
        <v>19</v>
      </c>
      <c r="Q31" s="109">
        <f>SUM(Q24:Q30)</f>
        <v>30</v>
      </c>
      <c r="R31" s="112"/>
      <c r="S31" s="86"/>
      <c r="T31" s="79"/>
      <c r="U31" s="79"/>
      <c r="V31" s="98">
        <f>SUM(V24:V30)</f>
        <v>9</v>
      </c>
      <c r="W31" s="98">
        <f>SUM(W24:W30)</f>
        <v>6</v>
      </c>
      <c r="X31" s="98">
        <f>SUM(X24:X30)</f>
        <v>4</v>
      </c>
      <c r="Y31" s="98">
        <f>SUM(Y24:Y30)</f>
        <v>0</v>
      </c>
      <c r="Z31" s="98">
        <f>SUM(Z23:Z30)</f>
        <v>126</v>
      </c>
      <c r="AA31" s="110"/>
    </row>
    <row r="32" spans="1:27" ht="22.8" x14ac:dyDescent="0.3">
      <c r="A32" s="275" t="s">
        <v>209</v>
      </c>
      <c r="B32" s="276"/>
      <c r="C32" s="276"/>
      <c r="D32" s="276"/>
      <c r="E32" s="276"/>
      <c r="F32" s="276"/>
      <c r="G32" s="276"/>
      <c r="H32" s="276"/>
      <c r="I32" s="276"/>
      <c r="K32" s="277" t="s">
        <v>209</v>
      </c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9"/>
    </row>
    <row r="33" spans="1:27" ht="15.75" customHeight="1" x14ac:dyDescent="0.3">
      <c r="A33" s="62" t="s">
        <v>210</v>
      </c>
      <c r="B33" s="63" t="s">
        <v>211</v>
      </c>
      <c r="C33" s="66">
        <v>3</v>
      </c>
      <c r="D33" s="66">
        <v>1</v>
      </c>
      <c r="E33" s="65">
        <v>0</v>
      </c>
      <c r="F33" s="65">
        <f t="shared" ref="F33:F34" si="34">C33+D33+E33</f>
        <v>4</v>
      </c>
      <c r="G33" s="66">
        <v>7</v>
      </c>
      <c r="H33" s="65" t="s">
        <v>158</v>
      </c>
      <c r="I33" s="67"/>
      <c r="K33" s="78" t="s">
        <v>210</v>
      </c>
      <c r="L33" s="63" t="s">
        <v>211</v>
      </c>
      <c r="M33" s="66">
        <v>3</v>
      </c>
      <c r="N33" s="66">
        <v>1</v>
      </c>
      <c r="O33" s="65">
        <v>0</v>
      </c>
      <c r="P33" s="65">
        <f t="shared" ref="P33:P34" si="35">M33+N33+O33</f>
        <v>4</v>
      </c>
      <c r="Q33" s="66">
        <v>7</v>
      </c>
      <c r="R33" s="65" t="s">
        <v>158</v>
      </c>
      <c r="S33" s="86"/>
      <c r="T33" s="79">
        <f t="shared" ref="T33:T39" si="36">P33*14</f>
        <v>56</v>
      </c>
      <c r="U33" s="79">
        <f t="shared" ref="U33:U39" si="37">ROUNDDOWN(T33*0.4,0)</f>
        <v>22</v>
      </c>
      <c r="V33" s="80">
        <v>1</v>
      </c>
      <c r="W33" s="80">
        <v>2</v>
      </c>
      <c r="X33" s="81">
        <v>1</v>
      </c>
      <c r="Y33" s="82">
        <f t="shared" ref="Y33:Y39" si="38">O33</f>
        <v>0</v>
      </c>
      <c r="Z33" s="83">
        <f t="shared" ref="Z33:Z39" si="39">V33*14</f>
        <v>14</v>
      </c>
      <c r="AA33" s="84">
        <f t="shared" ref="AA33:AA38" si="40">V33/P33*100</f>
        <v>25</v>
      </c>
    </row>
    <row r="34" spans="1:27" ht="15.6" x14ac:dyDescent="0.3">
      <c r="A34" s="62" t="s">
        <v>212</v>
      </c>
      <c r="B34" s="63" t="s">
        <v>213</v>
      </c>
      <c r="C34" s="66">
        <v>2</v>
      </c>
      <c r="D34" s="66">
        <v>2</v>
      </c>
      <c r="E34" s="65">
        <v>0</v>
      </c>
      <c r="F34" s="65">
        <f t="shared" si="34"/>
        <v>4</v>
      </c>
      <c r="G34" s="66">
        <v>6</v>
      </c>
      <c r="H34" s="65" t="s">
        <v>158</v>
      </c>
      <c r="I34" s="86"/>
      <c r="K34" s="78" t="s">
        <v>212</v>
      </c>
      <c r="L34" s="63" t="s">
        <v>213</v>
      </c>
      <c r="M34" s="66">
        <v>2</v>
      </c>
      <c r="N34" s="66">
        <v>2</v>
      </c>
      <c r="O34" s="65">
        <v>0</v>
      </c>
      <c r="P34" s="65">
        <f t="shared" si="35"/>
        <v>4</v>
      </c>
      <c r="Q34" s="66">
        <v>6</v>
      </c>
      <c r="R34" s="65" t="s">
        <v>158</v>
      </c>
      <c r="S34" s="86"/>
      <c r="T34" s="79">
        <f t="shared" si="36"/>
        <v>56</v>
      </c>
      <c r="U34" s="79">
        <f t="shared" si="37"/>
        <v>22</v>
      </c>
      <c r="V34" s="80">
        <v>1.5</v>
      </c>
      <c r="W34" s="80">
        <v>0.5</v>
      </c>
      <c r="X34" s="81">
        <v>2</v>
      </c>
      <c r="Y34" s="82">
        <f t="shared" si="38"/>
        <v>0</v>
      </c>
      <c r="Z34" s="83">
        <f t="shared" si="39"/>
        <v>21</v>
      </c>
      <c r="AA34" s="84">
        <f t="shared" si="40"/>
        <v>37.5</v>
      </c>
    </row>
    <row r="35" spans="1:27" ht="15.6" x14ac:dyDescent="0.3">
      <c r="A35" s="62" t="s">
        <v>214</v>
      </c>
      <c r="B35" s="63" t="s">
        <v>215</v>
      </c>
      <c r="C35" s="66">
        <v>2</v>
      </c>
      <c r="D35" s="66">
        <v>1</v>
      </c>
      <c r="E35" s="65">
        <v>0</v>
      </c>
      <c r="F35" s="65">
        <v>3</v>
      </c>
      <c r="G35" s="66">
        <v>3</v>
      </c>
      <c r="H35" s="65" t="s">
        <v>158</v>
      </c>
      <c r="I35" s="86"/>
      <c r="K35" s="78" t="s">
        <v>214</v>
      </c>
      <c r="L35" s="63" t="s">
        <v>215</v>
      </c>
      <c r="M35" s="66">
        <v>2</v>
      </c>
      <c r="N35" s="66">
        <v>1</v>
      </c>
      <c r="O35" s="65">
        <v>0</v>
      </c>
      <c r="P35" s="65">
        <v>3</v>
      </c>
      <c r="Q35" s="66">
        <v>3</v>
      </c>
      <c r="R35" s="65" t="s">
        <v>158</v>
      </c>
      <c r="S35" s="86"/>
      <c r="T35" s="79">
        <f t="shared" si="36"/>
        <v>42</v>
      </c>
      <c r="U35" s="79">
        <f t="shared" si="37"/>
        <v>16</v>
      </c>
      <c r="V35" s="80">
        <v>1</v>
      </c>
      <c r="W35" s="80">
        <v>1</v>
      </c>
      <c r="X35" s="81">
        <f t="shared" ref="X35:X39" si="41">IF(S35="*",0,N35)</f>
        <v>1</v>
      </c>
      <c r="Y35" s="82">
        <f t="shared" si="38"/>
        <v>0</v>
      </c>
      <c r="Z35" s="83">
        <f t="shared" si="39"/>
        <v>14</v>
      </c>
      <c r="AA35" s="84">
        <f t="shared" si="40"/>
        <v>33.333333333333329</v>
      </c>
    </row>
    <row r="36" spans="1:27" ht="15.6" x14ac:dyDescent="0.3">
      <c r="A36" s="62" t="s">
        <v>216</v>
      </c>
      <c r="B36" s="63" t="s">
        <v>217</v>
      </c>
      <c r="C36" s="64">
        <v>3</v>
      </c>
      <c r="D36" s="64">
        <v>0</v>
      </c>
      <c r="E36" s="65">
        <v>0</v>
      </c>
      <c r="F36" s="65">
        <f t="shared" ref="F36:F39" si="42">C36+D36+E36</f>
        <v>3</v>
      </c>
      <c r="G36" s="66">
        <v>5</v>
      </c>
      <c r="H36" s="65" t="s">
        <v>158</v>
      </c>
      <c r="I36" s="67"/>
      <c r="K36" s="78" t="s">
        <v>216</v>
      </c>
      <c r="L36" s="63" t="s">
        <v>281</v>
      </c>
      <c r="M36" s="64">
        <v>3</v>
      </c>
      <c r="N36" s="64">
        <v>0</v>
      </c>
      <c r="O36" s="65">
        <v>0</v>
      </c>
      <c r="P36" s="65">
        <f t="shared" ref="P36:P39" si="43">M36+N36+O36</f>
        <v>3</v>
      </c>
      <c r="Q36" s="66">
        <v>5</v>
      </c>
      <c r="R36" s="65" t="s">
        <v>158</v>
      </c>
      <c r="S36" s="86"/>
      <c r="T36" s="79">
        <f t="shared" si="36"/>
        <v>42</v>
      </c>
      <c r="U36" s="79">
        <f t="shared" si="37"/>
        <v>16</v>
      </c>
      <c r="V36" s="80">
        <v>1</v>
      </c>
      <c r="W36" s="80">
        <v>2</v>
      </c>
      <c r="X36" s="81">
        <f t="shared" si="41"/>
        <v>0</v>
      </c>
      <c r="Y36" s="82">
        <f t="shared" si="38"/>
        <v>0</v>
      </c>
      <c r="Z36" s="83">
        <f t="shared" si="39"/>
        <v>14</v>
      </c>
      <c r="AA36" s="84">
        <f t="shared" si="40"/>
        <v>33.333333333333329</v>
      </c>
    </row>
    <row r="37" spans="1:27" ht="15.6" x14ac:dyDescent="0.3">
      <c r="A37" s="62" t="s">
        <v>218</v>
      </c>
      <c r="B37" s="63" t="s">
        <v>219</v>
      </c>
      <c r="C37" s="66">
        <v>3</v>
      </c>
      <c r="D37" s="66">
        <v>1</v>
      </c>
      <c r="E37" s="65">
        <v>0</v>
      </c>
      <c r="F37" s="65">
        <f t="shared" si="42"/>
        <v>4</v>
      </c>
      <c r="G37" s="66">
        <v>6</v>
      </c>
      <c r="H37" s="65" t="s">
        <v>158</v>
      </c>
      <c r="I37" s="86"/>
      <c r="K37" s="78" t="s">
        <v>218</v>
      </c>
      <c r="L37" s="63" t="s">
        <v>219</v>
      </c>
      <c r="M37" s="66">
        <v>3</v>
      </c>
      <c r="N37" s="66">
        <v>1</v>
      </c>
      <c r="O37" s="65">
        <v>0</v>
      </c>
      <c r="P37" s="65">
        <f t="shared" si="43"/>
        <v>4</v>
      </c>
      <c r="Q37" s="66">
        <v>6</v>
      </c>
      <c r="R37" s="65" t="s">
        <v>158</v>
      </c>
      <c r="S37" s="86"/>
      <c r="T37" s="79">
        <f t="shared" si="36"/>
        <v>56</v>
      </c>
      <c r="U37" s="79">
        <f t="shared" si="37"/>
        <v>22</v>
      </c>
      <c r="V37" s="80">
        <v>0</v>
      </c>
      <c r="W37" s="80">
        <v>3</v>
      </c>
      <c r="X37" s="81">
        <f t="shared" si="41"/>
        <v>1</v>
      </c>
      <c r="Y37" s="82">
        <f t="shared" si="38"/>
        <v>0</v>
      </c>
      <c r="Z37" s="83">
        <f t="shared" si="39"/>
        <v>0</v>
      </c>
      <c r="AA37" s="84">
        <f t="shared" si="40"/>
        <v>0</v>
      </c>
    </row>
    <row r="38" spans="1:27" ht="15.6" x14ac:dyDescent="0.3">
      <c r="A38" s="62" t="s">
        <v>220</v>
      </c>
      <c r="B38" s="63" t="s">
        <v>221</v>
      </c>
      <c r="C38" s="66">
        <v>1</v>
      </c>
      <c r="D38" s="66">
        <v>0</v>
      </c>
      <c r="E38" s="65">
        <v>0</v>
      </c>
      <c r="F38" s="65">
        <f>C38+D38+E38</f>
        <v>1</v>
      </c>
      <c r="G38" s="66">
        <v>2</v>
      </c>
      <c r="H38" s="65" t="s">
        <v>158</v>
      </c>
      <c r="I38" s="86"/>
      <c r="K38" s="78" t="s">
        <v>220</v>
      </c>
      <c r="L38" s="63" t="s">
        <v>282</v>
      </c>
      <c r="M38" s="66">
        <v>1</v>
      </c>
      <c r="N38" s="66">
        <v>0</v>
      </c>
      <c r="O38" s="65">
        <v>0</v>
      </c>
      <c r="P38" s="65">
        <f>M38+N38+O38</f>
        <v>1</v>
      </c>
      <c r="Q38" s="66">
        <v>2</v>
      </c>
      <c r="R38" s="65" t="s">
        <v>158</v>
      </c>
      <c r="S38" s="86"/>
      <c r="T38" s="79">
        <f t="shared" si="36"/>
        <v>14</v>
      </c>
      <c r="U38" s="79">
        <f t="shared" si="37"/>
        <v>5</v>
      </c>
      <c r="V38" s="80">
        <v>0</v>
      </c>
      <c r="W38" s="80">
        <v>1</v>
      </c>
      <c r="X38" s="81">
        <f t="shared" si="41"/>
        <v>0</v>
      </c>
      <c r="Y38" s="82">
        <f t="shared" si="38"/>
        <v>0</v>
      </c>
      <c r="Z38" s="83">
        <f t="shared" si="39"/>
        <v>0</v>
      </c>
      <c r="AA38" s="84">
        <f t="shared" si="40"/>
        <v>0</v>
      </c>
    </row>
    <row r="39" spans="1:27" ht="17.399999999999999" x14ac:dyDescent="0.3">
      <c r="A39" s="62" t="s">
        <v>207</v>
      </c>
      <c r="B39" s="63" t="s">
        <v>208</v>
      </c>
      <c r="C39" s="66">
        <v>0</v>
      </c>
      <c r="D39" s="66">
        <v>0</v>
      </c>
      <c r="E39" s="65">
        <v>0</v>
      </c>
      <c r="F39" s="65">
        <f t="shared" si="42"/>
        <v>0</v>
      </c>
      <c r="G39" s="66">
        <v>1</v>
      </c>
      <c r="H39" s="65" t="s">
        <v>158</v>
      </c>
      <c r="I39" s="86"/>
      <c r="K39" s="68" t="s">
        <v>207</v>
      </c>
      <c r="L39" s="69" t="s">
        <v>208</v>
      </c>
      <c r="M39" s="72">
        <v>0</v>
      </c>
      <c r="N39" s="72">
        <v>0</v>
      </c>
      <c r="O39" s="71">
        <v>0</v>
      </c>
      <c r="P39" s="71">
        <f t="shared" si="43"/>
        <v>0</v>
      </c>
      <c r="Q39" s="72">
        <v>1</v>
      </c>
      <c r="R39" s="71" t="s">
        <v>158</v>
      </c>
      <c r="S39" s="106"/>
      <c r="T39" s="74">
        <f t="shared" si="36"/>
        <v>0</v>
      </c>
      <c r="U39" s="74">
        <f t="shared" si="37"/>
        <v>0</v>
      </c>
      <c r="V39" s="74">
        <v>0</v>
      </c>
      <c r="W39" s="74">
        <v>0</v>
      </c>
      <c r="X39" s="75">
        <f t="shared" si="41"/>
        <v>0</v>
      </c>
      <c r="Y39" s="76">
        <f t="shared" si="38"/>
        <v>0</v>
      </c>
      <c r="Z39" s="76">
        <f t="shared" si="39"/>
        <v>0</v>
      </c>
      <c r="AA39" s="77" t="s">
        <v>173</v>
      </c>
    </row>
    <row r="40" spans="1:27" ht="15.6" x14ac:dyDescent="0.3">
      <c r="A40" s="65" t="s">
        <v>174</v>
      </c>
      <c r="B40" s="65"/>
      <c r="C40" s="109">
        <f>SUM(C33:C39)</f>
        <v>14</v>
      </c>
      <c r="D40" s="109">
        <f t="shared" ref="D40:F40" si="44">SUM(D33:D39)</f>
        <v>5</v>
      </c>
      <c r="E40" s="109">
        <f t="shared" si="44"/>
        <v>0</v>
      </c>
      <c r="F40" s="109">
        <f t="shared" si="44"/>
        <v>19</v>
      </c>
      <c r="G40" s="109">
        <f>SUM(G33:G39)</f>
        <v>30</v>
      </c>
      <c r="H40" s="65"/>
      <c r="I40" s="86"/>
      <c r="K40" s="99" t="s">
        <v>174</v>
      </c>
      <c r="L40" s="65"/>
      <c r="M40" s="109">
        <f>SUM(M33:M39)</f>
        <v>14</v>
      </c>
      <c r="N40" s="109">
        <f t="shared" ref="N40:P40" si="45">SUM(N33:N39)</f>
        <v>5</v>
      </c>
      <c r="O40" s="109">
        <f t="shared" si="45"/>
        <v>0</v>
      </c>
      <c r="P40" s="109">
        <f t="shared" si="45"/>
        <v>19</v>
      </c>
      <c r="Q40" s="109">
        <f>SUM(Q33:Q39)</f>
        <v>30</v>
      </c>
      <c r="R40" s="65"/>
      <c r="S40" s="86"/>
      <c r="T40" s="86"/>
      <c r="U40" s="86"/>
      <c r="V40" s="98">
        <f>SUM(V33:V39)</f>
        <v>4.5</v>
      </c>
      <c r="W40" s="98">
        <f>SUM(W33:W39)</f>
        <v>9.5</v>
      </c>
      <c r="X40" s="98">
        <f>SUM(X33:X39)</f>
        <v>5</v>
      </c>
      <c r="Y40" s="98">
        <f>SUM(Y33:Y39)</f>
        <v>0</v>
      </c>
      <c r="Z40" s="113"/>
      <c r="AA40" s="110"/>
    </row>
    <row r="41" spans="1:27" ht="22.8" x14ac:dyDescent="0.3">
      <c r="A41" s="275" t="s">
        <v>222</v>
      </c>
      <c r="B41" s="276"/>
      <c r="C41" s="276"/>
      <c r="D41" s="276"/>
      <c r="E41" s="276"/>
      <c r="F41" s="276"/>
      <c r="G41" s="276"/>
      <c r="H41" s="276"/>
      <c r="I41" s="276"/>
      <c r="K41" s="277" t="s">
        <v>223</v>
      </c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9"/>
    </row>
    <row r="42" spans="1:27" ht="15.75" customHeight="1" x14ac:dyDescent="0.3">
      <c r="A42" s="62" t="s">
        <v>224</v>
      </c>
      <c r="B42" s="63" t="s">
        <v>225</v>
      </c>
      <c r="C42" s="65">
        <v>3</v>
      </c>
      <c r="D42" s="65">
        <v>0</v>
      </c>
      <c r="E42" s="65">
        <v>0</v>
      </c>
      <c r="F42" s="65">
        <f t="shared" ref="F42:F46" si="46">C42+D42+E42</f>
        <v>3</v>
      </c>
      <c r="G42" s="66">
        <v>5</v>
      </c>
      <c r="H42" s="65" t="s">
        <v>158</v>
      </c>
      <c r="I42" s="67" t="s">
        <v>170</v>
      </c>
      <c r="K42" s="87" t="s">
        <v>224</v>
      </c>
      <c r="L42" s="88" t="s">
        <v>225</v>
      </c>
      <c r="M42" s="90">
        <v>3</v>
      </c>
      <c r="N42" s="90">
        <v>0</v>
      </c>
      <c r="O42" s="90">
        <v>0</v>
      </c>
      <c r="P42" s="90">
        <f t="shared" ref="P42:P46" si="47">M42+N42+O42</f>
        <v>3</v>
      </c>
      <c r="Q42" s="91">
        <v>5</v>
      </c>
      <c r="R42" s="90" t="s">
        <v>158</v>
      </c>
      <c r="S42" s="92" t="s">
        <v>170</v>
      </c>
      <c r="T42" s="93">
        <f>P42*14</f>
        <v>42</v>
      </c>
      <c r="U42" s="93">
        <f>ROUNDDOWN(T42*0.4,0)</f>
        <v>16</v>
      </c>
      <c r="V42" s="93">
        <f>IF(S42="*",M42,0)</f>
        <v>3</v>
      </c>
      <c r="W42" s="93">
        <f>IF(S42="*",0,M42)</f>
        <v>0</v>
      </c>
      <c r="X42" s="94">
        <f>IF(S42="*",0,N42)</f>
        <v>0</v>
      </c>
      <c r="Y42" s="95">
        <f>O42</f>
        <v>0</v>
      </c>
      <c r="Z42" s="95">
        <f>V42*14</f>
        <v>42</v>
      </c>
      <c r="AA42" s="96">
        <f>V42/P42*100</f>
        <v>100</v>
      </c>
    </row>
    <row r="43" spans="1:27" ht="15.6" x14ac:dyDescent="0.3">
      <c r="A43" s="62" t="s">
        <v>226</v>
      </c>
      <c r="B43" s="63" t="s">
        <v>227</v>
      </c>
      <c r="C43" s="65">
        <v>3</v>
      </c>
      <c r="D43" s="65">
        <v>1</v>
      </c>
      <c r="E43" s="65">
        <v>0</v>
      </c>
      <c r="F43" s="65">
        <f t="shared" si="46"/>
        <v>4</v>
      </c>
      <c r="G43" s="66">
        <v>6</v>
      </c>
      <c r="H43" s="65" t="s">
        <v>158</v>
      </c>
      <c r="I43" s="67"/>
      <c r="K43" s="78" t="s">
        <v>226</v>
      </c>
      <c r="L43" s="63" t="s">
        <v>227</v>
      </c>
      <c r="M43" s="65">
        <v>3</v>
      </c>
      <c r="N43" s="65">
        <v>1</v>
      </c>
      <c r="O43" s="65">
        <v>0</v>
      </c>
      <c r="P43" s="65">
        <f t="shared" si="47"/>
        <v>4</v>
      </c>
      <c r="Q43" s="66">
        <v>6</v>
      </c>
      <c r="R43" s="65" t="s">
        <v>158</v>
      </c>
      <c r="S43" s="86"/>
      <c r="T43" s="79">
        <f t="shared" ref="T43" si="48">P43*14</f>
        <v>56</v>
      </c>
      <c r="U43" s="79">
        <f t="shared" ref="U43:U47" si="49">ROUNDDOWN(T43*0.4,0)</f>
        <v>22</v>
      </c>
      <c r="V43" s="80">
        <v>1.5</v>
      </c>
      <c r="W43" s="80">
        <v>1.5</v>
      </c>
      <c r="X43" s="81">
        <f t="shared" ref="X43" si="50">IF(S43="*",0,N43)</f>
        <v>1</v>
      </c>
      <c r="Y43" s="82">
        <f>O43</f>
        <v>0</v>
      </c>
      <c r="Z43" s="83">
        <f t="shared" ref="Z43" si="51">V43*14</f>
        <v>21</v>
      </c>
      <c r="AA43" s="84">
        <f t="shared" ref="AA43" si="52">V43/P43*100</f>
        <v>37.5</v>
      </c>
    </row>
    <row r="44" spans="1:27" ht="15.6" x14ac:dyDescent="0.3">
      <c r="A44" s="62" t="s">
        <v>228</v>
      </c>
      <c r="B44" s="63" t="s">
        <v>229</v>
      </c>
      <c r="C44" s="65">
        <v>3</v>
      </c>
      <c r="D44" s="65">
        <v>0</v>
      </c>
      <c r="E44" s="65">
        <v>0</v>
      </c>
      <c r="F44" s="65">
        <f t="shared" si="46"/>
        <v>3</v>
      </c>
      <c r="G44" s="66">
        <v>5</v>
      </c>
      <c r="H44" s="65" t="s">
        <v>158</v>
      </c>
      <c r="I44" s="67" t="s">
        <v>170</v>
      </c>
      <c r="K44" s="87" t="s">
        <v>228</v>
      </c>
      <c r="L44" s="88" t="s">
        <v>229</v>
      </c>
      <c r="M44" s="90">
        <v>3</v>
      </c>
      <c r="N44" s="90">
        <v>0</v>
      </c>
      <c r="O44" s="90">
        <v>0</v>
      </c>
      <c r="P44" s="90">
        <f t="shared" si="47"/>
        <v>3</v>
      </c>
      <c r="Q44" s="91">
        <v>5</v>
      </c>
      <c r="R44" s="90" t="s">
        <v>158</v>
      </c>
      <c r="S44" s="92" t="s">
        <v>170</v>
      </c>
      <c r="T44" s="93">
        <f>P44*14</f>
        <v>42</v>
      </c>
      <c r="U44" s="93">
        <f t="shared" si="49"/>
        <v>16</v>
      </c>
      <c r="V44" s="93">
        <v>3</v>
      </c>
      <c r="W44" s="93">
        <v>0</v>
      </c>
      <c r="X44" s="94">
        <f>IF(S44="*",0,N44)</f>
        <v>0</v>
      </c>
      <c r="Y44" s="95">
        <f>O44</f>
        <v>0</v>
      </c>
      <c r="Z44" s="95">
        <f>V44*14</f>
        <v>42</v>
      </c>
      <c r="AA44" s="96">
        <f>V44/P44*100</f>
        <v>100</v>
      </c>
    </row>
    <row r="45" spans="1:27" ht="15.6" x14ac:dyDescent="0.3">
      <c r="A45" s="62" t="s">
        <v>230</v>
      </c>
      <c r="B45" s="63" t="s">
        <v>231</v>
      </c>
      <c r="C45" s="65">
        <v>2</v>
      </c>
      <c r="D45" s="65">
        <v>1</v>
      </c>
      <c r="E45" s="65">
        <v>0</v>
      </c>
      <c r="F45" s="65">
        <v>3</v>
      </c>
      <c r="G45" s="66">
        <v>6</v>
      </c>
      <c r="H45" s="65" t="s">
        <v>158</v>
      </c>
      <c r="I45" s="86"/>
      <c r="K45" s="78" t="s">
        <v>230</v>
      </c>
      <c r="L45" s="63" t="s">
        <v>231</v>
      </c>
      <c r="M45" s="65">
        <v>2</v>
      </c>
      <c r="N45" s="65">
        <v>1</v>
      </c>
      <c r="O45" s="65">
        <v>0</v>
      </c>
      <c r="P45" s="65">
        <v>3</v>
      </c>
      <c r="Q45" s="66">
        <v>6</v>
      </c>
      <c r="R45" s="65" t="s">
        <v>158</v>
      </c>
      <c r="S45" s="86"/>
      <c r="T45" s="79">
        <f t="shared" ref="T45:T46" si="53">P45*14</f>
        <v>42</v>
      </c>
      <c r="U45" s="79">
        <f t="shared" si="49"/>
        <v>16</v>
      </c>
      <c r="V45" s="80">
        <v>0</v>
      </c>
      <c r="W45" s="80">
        <v>3</v>
      </c>
      <c r="X45" s="81">
        <f t="shared" ref="X45:X46" si="54">IF(S45="*",0,N45)</f>
        <v>1</v>
      </c>
      <c r="Y45" s="82">
        <f t="shared" ref="Y45:Y46" si="55">O45</f>
        <v>0</v>
      </c>
      <c r="Z45" s="83">
        <f>V45*14</f>
        <v>0</v>
      </c>
      <c r="AA45" s="84">
        <f t="shared" ref="AA45:AA46" si="56">V45/P45*100</f>
        <v>0</v>
      </c>
    </row>
    <row r="46" spans="1:27" ht="15.6" x14ac:dyDescent="0.3">
      <c r="A46" s="62" t="s">
        <v>232</v>
      </c>
      <c r="B46" s="63" t="s">
        <v>233</v>
      </c>
      <c r="C46" s="66">
        <v>3</v>
      </c>
      <c r="D46" s="66">
        <v>1</v>
      </c>
      <c r="E46" s="65">
        <v>0</v>
      </c>
      <c r="F46" s="65">
        <f t="shared" si="46"/>
        <v>4</v>
      </c>
      <c r="G46" s="66">
        <v>5</v>
      </c>
      <c r="H46" s="65" t="s">
        <v>158</v>
      </c>
      <c r="I46" s="86"/>
      <c r="K46" s="78" t="s">
        <v>232</v>
      </c>
      <c r="L46" s="63" t="s">
        <v>233</v>
      </c>
      <c r="M46" s="66">
        <v>3</v>
      </c>
      <c r="N46" s="66">
        <v>1</v>
      </c>
      <c r="O46" s="65">
        <v>0</v>
      </c>
      <c r="P46" s="65">
        <f t="shared" si="47"/>
        <v>4</v>
      </c>
      <c r="Q46" s="66">
        <v>5</v>
      </c>
      <c r="R46" s="65" t="s">
        <v>158</v>
      </c>
      <c r="S46" s="86"/>
      <c r="T46" s="79">
        <f t="shared" si="53"/>
        <v>56</v>
      </c>
      <c r="U46" s="79">
        <f t="shared" si="49"/>
        <v>22</v>
      </c>
      <c r="V46" s="80">
        <v>1.5</v>
      </c>
      <c r="W46" s="80">
        <v>1.5</v>
      </c>
      <c r="X46" s="81">
        <f t="shared" si="54"/>
        <v>1</v>
      </c>
      <c r="Y46" s="82">
        <f t="shared" si="55"/>
        <v>0</v>
      </c>
      <c r="Z46" s="83">
        <f>V46*14</f>
        <v>21</v>
      </c>
      <c r="AA46" s="84">
        <f t="shared" si="56"/>
        <v>37.5</v>
      </c>
    </row>
    <row r="47" spans="1:27" ht="15.6" x14ac:dyDescent="0.3">
      <c r="A47" s="112"/>
      <c r="B47" s="63" t="s">
        <v>234</v>
      </c>
      <c r="C47" s="65">
        <v>2</v>
      </c>
      <c r="D47" s="65">
        <v>0</v>
      </c>
      <c r="E47" s="65">
        <v>0</v>
      </c>
      <c r="F47" s="65">
        <v>2</v>
      </c>
      <c r="G47" s="66">
        <v>3</v>
      </c>
      <c r="H47" s="65" t="s">
        <v>158</v>
      </c>
      <c r="I47" s="67" t="s">
        <v>170</v>
      </c>
      <c r="K47" s="114"/>
      <c r="L47" s="88" t="s">
        <v>234</v>
      </c>
      <c r="M47" s="90">
        <v>2</v>
      </c>
      <c r="N47" s="90">
        <v>0</v>
      </c>
      <c r="O47" s="90">
        <v>0</v>
      </c>
      <c r="P47" s="90">
        <v>2</v>
      </c>
      <c r="Q47" s="91">
        <v>3</v>
      </c>
      <c r="R47" s="90" t="s">
        <v>158</v>
      </c>
      <c r="S47" s="92" t="s">
        <v>170</v>
      </c>
      <c r="T47" s="93">
        <f>P47*14</f>
        <v>28</v>
      </c>
      <c r="U47" s="93">
        <f t="shared" si="49"/>
        <v>11</v>
      </c>
      <c r="V47" s="93">
        <f>IF(S47="*",M47,0)</f>
        <v>2</v>
      </c>
      <c r="W47" s="93">
        <f>IF(S47="*",0,M47)</f>
        <v>0</v>
      </c>
      <c r="X47" s="94">
        <f>IF(S47="*",0,N47)</f>
        <v>0</v>
      </c>
      <c r="Y47" s="95">
        <f>O47</f>
        <v>0</v>
      </c>
      <c r="Z47" s="95">
        <f>V47*14</f>
        <v>28</v>
      </c>
      <c r="AA47" s="96">
        <f>V47/P47*100</f>
        <v>100</v>
      </c>
    </row>
    <row r="48" spans="1:27" ht="15.6" x14ac:dyDescent="0.3">
      <c r="A48" s="65" t="s">
        <v>174</v>
      </c>
      <c r="B48" s="65"/>
      <c r="C48" s="109">
        <f>SUM(C42:C47)</f>
        <v>16</v>
      </c>
      <c r="D48" s="109">
        <f t="shared" ref="D48:F48" si="57">SUM(D42:D47)</f>
        <v>3</v>
      </c>
      <c r="E48" s="109">
        <f t="shared" si="57"/>
        <v>0</v>
      </c>
      <c r="F48" s="109">
        <f t="shared" si="57"/>
        <v>19</v>
      </c>
      <c r="G48" s="109">
        <f>SUM(G42:G47)</f>
        <v>30</v>
      </c>
      <c r="H48" s="112"/>
      <c r="I48" s="86"/>
      <c r="K48" s="99" t="s">
        <v>174</v>
      </c>
      <c r="L48" s="65"/>
      <c r="M48" s="109">
        <f>SUM(M42:M47)</f>
        <v>16</v>
      </c>
      <c r="N48" s="109">
        <f t="shared" ref="N48:P48" si="58">SUM(N42:N47)</f>
        <v>3</v>
      </c>
      <c r="O48" s="109">
        <f t="shared" si="58"/>
        <v>0</v>
      </c>
      <c r="P48" s="109">
        <f t="shared" si="58"/>
        <v>19</v>
      </c>
      <c r="Q48" s="109">
        <f>SUM(Q42:Q47)</f>
        <v>30</v>
      </c>
      <c r="R48" s="112"/>
      <c r="S48" s="86"/>
      <c r="T48" s="79"/>
      <c r="U48" s="79"/>
      <c r="V48" s="98">
        <f>SUM(V42:V47)</f>
        <v>11</v>
      </c>
      <c r="W48" s="98">
        <f>SUM(W42:W47)</f>
        <v>6</v>
      </c>
      <c r="X48" s="98">
        <f>SUM(X42:X47)</f>
        <v>3</v>
      </c>
      <c r="Y48" s="98">
        <f>SUM(Y42:Y47)</f>
        <v>0</v>
      </c>
      <c r="Z48" s="113"/>
      <c r="AA48" s="110"/>
    </row>
    <row r="49" spans="1:27" ht="22.8" x14ac:dyDescent="0.3">
      <c r="A49" s="275" t="s">
        <v>235</v>
      </c>
      <c r="B49" s="276"/>
      <c r="C49" s="276"/>
      <c r="D49" s="276"/>
      <c r="E49" s="276"/>
      <c r="F49" s="276"/>
      <c r="G49" s="276"/>
      <c r="H49" s="276"/>
      <c r="I49" s="276"/>
      <c r="K49" s="277" t="s">
        <v>235</v>
      </c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9"/>
    </row>
    <row r="50" spans="1:27" ht="15.75" customHeight="1" x14ac:dyDescent="0.3">
      <c r="A50" s="62" t="s">
        <v>236</v>
      </c>
      <c r="B50" s="63" t="s">
        <v>237</v>
      </c>
      <c r="C50" s="65">
        <v>3</v>
      </c>
      <c r="D50" s="65">
        <v>0</v>
      </c>
      <c r="E50" s="65">
        <v>0</v>
      </c>
      <c r="F50" s="65">
        <f t="shared" ref="F50:F56" si="59">C50+D50+E50</f>
        <v>3</v>
      </c>
      <c r="G50" s="66">
        <v>5</v>
      </c>
      <c r="H50" s="65" t="s">
        <v>158</v>
      </c>
      <c r="I50" s="67" t="s">
        <v>170</v>
      </c>
      <c r="K50" s="87" t="s">
        <v>236</v>
      </c>
      <c r="L50" s="88" t="s">
        <v>283</v>
      </c>
      <c r="M50" s="90">
        <v>3</v>
      </c>
      <c r="N50" s="90">
        <v>0</v>
      </c>
      <c r="O50" s="90">
        <v>0</v>
      </c>
      <c r="P50" s="90">
        <f t="shared" ref="P50:P56" si="60">M50+N50+O50</f>
        <v>3</v>
      </c>
      <c r="Q50" s="91">
        <v>5</v>
      </c>
      <c r="R50" s="90" t="s">
        <v>158</v>
      </c>
      <c r="S50" s="92" t="s">
        <v>170</v>
      </c>
      <c r="T50" s="93">
        <f t="shared" ref="T50:T56" si="61">P50*14</f>
        <v>42</v>
      </c>
      <c r="U50" s="93">
        <f t="shared" ref="U50:U56" si="62">ROUNDDOWN(T50*0.4,0)</f>
        <v>16</v>
      </c>
      <c r="V50" s="93">
        <f>IF(S50="*",M50,0)</f>
        <v>3</v>
      </c>
      <c r="W50" s="93">
        <f>IF(S50="*",0,M50)</f>
        <v>0</v>
      </c>
      <c r="X50" s="94">
        <f>IF(S50="*",0,N50)</f>
        <v>0</v>
      </c>
      <c r="Y50" s="95">
        <f t="shared" ref="Y50:Y51" si="63">O50</f>
        <v>0</v>
      </c>
      <c r="Z50" s="95">
        <f>V50*14</f>
        <v>42</v>
      </c>
      <c r="AA50" s="96">
        <f t="shared" ref="AA50:AA51" si="64">V50/(SUM(V50:X50))*100</f>
        <v>100</v>
      </c>
    </row>
    <row r="51" spans="1:27" ht="15.6" x14ac:dyDescent="0.3">
      <c r="A51" s="62" t="s">
        <v>238</v>
      </c>
      <c r="B51" s="63" t="s">
        <v>239</v>
      </c>
      <c r="C51" s="65">
        <v>3</v>
      </c>
      <c r="D51" s="65">
        <v>0</v>
      </c>
      <c r="E51" s="65">
        <v>0</v>
      </c>
      <c r="F51" s="65">
        <f t="shared" si="59"/>
        <v>3</v>
      </c>
      <c r="G51" s="66">
        <v>5</v>
      </c>
      <c r="H51" s="65" t="s">
        <v>158</v>
      </c>
      <c r="I51" s="67" t="s">
        <v>170</v>
      </c>
      <c r="K51" s="87" t="s">
        <v>238</v>
      </c>
      <c r="L51" s="88" t="s">
        <v>284</v>
      </c>
      <c r="M51" s="90">
        <v>3</v>
      </c>
      <c r="N51" s="90">
        <v>0</v>
      </c>
      <c r="O51" s="90">
        <v>0</v>
      </c>
      <c r="P51" s="90">
        <f t="shared" si="60"/>
        <v>3</v>
      </c>
      <c r="Q51" s="91">
        <v>5</v>
      </c>
      <c r="R51" s="90" t="s">
        <v>158</v>
      </c>
      <c r="S51" s="92" t="s">
        <v>170</v>
      </c>
      <c r="T51" s="93">
        <f t="shared" si="61"/>
        <v>42</v>
      </c>
      <c r="U51" s="93">
        <f t="shared" si="62"/>
        <v>16</v>
      </c>
      <c r="V51" s="93">
        <f>IF(S51="*",M51,0)</f>
        <v>3</v>
      </c>
      <c r="W51" s="93">
        <f>IF(S51="*",0,M51)</f>
        <v>0</v>
      </c>
      <c r="X51" s="94">
        <f>IF(S51="*",0,N51)</f>
        <v>0</v>
      </c>
      <c r="Y51" s="95">
        <f t="shared" si="63"/>
        <v>0</v>
      </c>
      <c r="Z51" s="95">
        <f>V51*14</f>
        <v>42</v>
      </c>
      <c r="AA51" s="96">
        <f t="shared" si="64"/>
        <v>100</v>
      </c>
    </row>
    <row r="52" spans="1:27" ht="15.6" x14ac:dyDescent="0.3">
      <c r="A52" s="62" t="s">
        <v>240</v>
      </c>
      <c r="B52" s="63" t="s">
        <v>241</v>
      </c>
      <c r="C52" s="65">
        <v>2</v>
      </c>
      <c r="D52" s="65">
        <v>1</v>
      </c>
      <c r="E52" s="65">
        <v>0</v>
      </c>
      <c r="F52" s="65">
        <f t="shared" si="59"/>
        <v>3</v>
      </c>
      <c r="G52" s="66">
        <v>4</v>
      </c>
      <c r="H52" s="65" t="s">
        <v>158</v>
      </c>
      <c r="I52" s="86"/>
      <c r="K52" s="78" t="s">
        <v>240</v>
      </c>
      <c r="L52" s="63" t="s">
        <v>241</v>
      </c>
      <c r="M52" s="65">
        <v>2</v>
      </c>
      <c r="N52" s="65">
        <v>1</v>
      </c>
      <c r="O52" s="65">
        <v>0</v>
      </c>
      <c r="P52" s="65">
        <f t="shared" si="60"/>
        <v>3</v>
      </c>
      <c r="Q52" s="66">
        <v>4</v>
      </c>
      <c r="R52" s="65" t="s">
        <v>158</v>
      </c>
      <c r="S52" s="86"/>
      <c r="T52" s="79">
        <f t="shared" si="61"/>
        <v>42</v>
      </c>
      <c r="U52" s="79">
        <f t="shared" si="62"/>
        <v>16</v>
      </c>
      <c r="V52" s="80">
        <v>1</v>
      </c>
      <c r="W52" s="80">
        <v>1</v>
      </c>
      <c r="X52" s="81">
        <f t="shared" ref="X52" si="65">IF(S52="*",0,N52)</f>
        <v>1</v>
      </c>
      <c r="Y52" s="82">
        <f>O52</f>
        <v>0</v>
      </c>
      <c r="Z52" s="83">
        <f t="shared" ref="Z52" si="66">V52*14</f>
        <v>14</v>
      </c>
      <c r="AA52" s="84">
        <f t="shared" ref="AA52" si="67">V52/P52*100</f>
        <v>33.333333333333329</v>
      </c>
    </row>
    <row r="53" spans="1:27" ht="15.6" x14ac:dyDescent="0.3">
      <c r="A53" s="62" t="s">
        <v>242</v>
      </c>
      <c r="B53" s="63" t="s">
        <v>243</v>
      </c>
      <c r="C53" s="65">
        <v>3</v>
      </c>
      <c r="D53" s="65">
        <v>0</v>
      </c>
      <c r="E53" s="65">
        <v>0</v>
      </c>
      <c r="F53" s="65">
        <f t="shared" si="59"/>
        <v>3</v>
      </c>
      <c r="G53" s="66">
        <v>4</v>
      </c>
      <c r="H53" s="65" t="s">
        <v>158</v>
      </c>
      <c r="I53" s="67" t="s">
        <v>170</v>
      </c>
      <c r="K53" s="87" t="s">
        <v>242</v>
      </c>
      <c r="L53" s="88" t="s">
        <v>285</v>
      </c>
      <c r="M53" s="90">
        <v>3</v>
      </c>
      <c r="N53" s="90">
        <v>0</v>
      </c>
      <c r="O53" s="90">
        <v>0</v>
      </c>
      <c r="P53" s="90">
        <f t="shared" si="60"/>
        <v>3</v>
      </c>
      <c r="Q53" s="91">
        <v>4</v>
      </c>
      <c r="R53" s="90" t="s">
        <v>158</v>
      </c>
      <c r="S53" s="92" t="s">
        <v>170</v>
      </c>
      <c r="T53" s="93">
        <f t="shared" si="61"/>
        <v>42</v>
      </c>
      <c r="U53" s="93">
        <f t="shared" si="62"/>
        <v>16</v>
      </c>
      <c r="V53" s="93">
        <f>IF(S53="*",M53,0)</f>
        <v>3</v>
      </c>
      <c r="W53" s="93">
        <f>IF(S53="*",0,M53)</f>
        <v>0</v>
      </c>
      <c r="X53" s="94">
        <f>IF(S53="*",0,N53)</f>
        <v>0</v>
      </c>
      <c r="Y53" s="95">
        <f>O53</f>
        <v>0</v>
      </c>
      <c r="Z53" s="95">
        <f>V53*14</f>
        <v>42</v>
      </c>
      <c r="AA53" s="96">
        <f t="shared" ref="AA53" si="68">V53/(SUM(V53:X53))*100</f>
        <v>100</v>
      </c>
    </row>
    <row r="54" spans="1:27" ht="15.6" x14ac:dyDescent="0.3">
      <c r="A54" s="62" t="s">
        <v>244</v>
      </c>
      <c r="B54" s="63" t="s">
        <v>52</v>
      </c>
      <c r="C54" s="65">
        <v>3</v>
      </c>
      <c r="D54" s="65">
        <v>1</v>
      </c>
      <c r="E54" s="65">
        <v>0</v>
      </c>
      <c r="F54" s="65">
        <f t="shared" si="59"/>
        <v>4</v>
      </c>
      <c r="G54" s="66">
        <v>5</v>
      </c>
      <c r="H54" s="65" t="s">
        <v>158</v>
      </c>
      <c r="I54" s="86"/>
      <c r="K54" s="78" t="s">
        <v>244</v>
      </c>
      <c r="L54" s="63" t="s">
        <v>52</v>
      </c>
      <c r="M54" s="65">
        <v>3</v>
      </c>
      <c r="N54" s="65">
        <v>1</v>
      </c>
      <c r="O54" s="65">
        <v>0</v>
      </c>
      <c r="P54" s="65">
        <f t="shared" si="60"/>
        <v>4</v>
      </c>
      <c r="Q54" s="66">
        <v>5</v>
      </c>
      <c r="R54" s="65" t="s">
        <v>158</v>
      </c>
      <c r="S54" s="86"/>
      <c r="T54" s="79">
        <f t="shared" si="61"/>
        <v>56</v>
      </c>
      <c r="U54" s="79">
        <f t="shared" si="62"/>
        <v>22</v>
      </c>
      <c r="V54" s="80">
        <v>1</v>
      </c>
      <c r="W54" s="80">
        <v>2</v>
      </c>
      <c r="X54" s="81">
        <f t="shared" ref="X54" si="69">IF(S54="*",0,N54)</f>
        <v>1</v>
      </c>
      <c r="Y54" s="82">
        <f>O54</f>
        <v>0</v>
      </c>
      <c r="Z54" s="83">
        <f t="shared" ref="Z54" si="70">V54*14</f>
        <v>14</v>
      </c>
      <c r="AA54" s="84">
        <f t="shared" ref="AA54" si="71">V54/P54*100</f>
        <v>25</v>
      </c>
    </row>
    <row r="55" spans="1:27" ht="15.6" x14ac:dyDescent="0.3">
      <c r="A55" s="62" t="s">
        <v>245</v>
      </c>
      <c r="B55" s="63" t="s">
        <v>246</v>
      </c>
      <c r="C55" s="66">
        <v>3</v>
      </c>
      <c r="D55" s="66">
        <v>0</v>
      </c>
      <c r="E55" s="65">
        <v>0</v>
      </c>
      <c r="F55" s="65">
        <f t="shared" si="59"/>
        <v>3</v>
      </c>
      <c r="G55" s="66">
        <v>4</v>
      </c>
      <c r="H55" s="65" t="s">
        <v>158</v>
      </c>
      <c r="I55" s="67" t="s">
        <v>170</v>
      </c>
      <c r="K55" s="87" t="s">
        <v>245</v>
      </c>
      <c r="L55" s="88" t="s">
        <v>286</v>
      </c>
      <c r="M55" s="91">
        <v>3</v>
      </c>
      <c r="N55" s="91">
        <v>0</v>
      </c>
      <c r="O55" s="90">
        <v>0</v>
      </c>
      <c r="P55" s="90">
        <f t="shared" si="60"/>
        <v>3</v>
      </c>
      <c r="Q55" s="91">
        <v>4</v>
      </c>
      <c r="R55" s="90" t="s">
        <v>158</v>
      </c>
      <c r="S55" s="92" t="s">
        <v>170</v>
      </c>
      <c r="T55" s="93">
        <f t="shared" si="61"/>
        <v>42</v>
      </c>
      <c r="U55" s="93">
        <f t="shared" si="62"/>
        <v>16</v>
      </c>
      <c r="V55" s="93">
        <f>IF(S55="*",M55,0)</f>
        <v>3</v>
      </c>
      <c r="W55" s="93">
        <f>IF(S55="*",0,M55)</f>
        <v>0</v>
      </c>
      <c r="X55" s="94">
        <f>IF(S55="*",0,N55)</f>
        <v>0</v>
      </c>
      <c r="Y55" s="95">
        <f t="shared" ref="Y55:Y56" si="72">O55</f>
        <v>0</v>
      </c>
      <c r="Z55" s="95">
        <f>V55*14</f>
        <v>42</v>
      </c>
      <c r="AA55" s="96">
        <f t="shared" ref="AA55:AA56" si="73">V55/(SUM(V55:X55))*100</f>
        <v>100</v>
      </c>
    </row>
    <row r="56" spans="1:27" ht="15.6" x14ac:dyDescent="0.3">
      <c r="A56" s="112"/>
      <c r="B56" s="63" t="s">
        <v>247</v>
      </c>
      <c r="C56" s="65">
        <v>2</v>
      </c>
      <c r="D56" s="65">
        <v>0</v>
      </c>
      <c r="E56" s="65">
        <v>0</v>
      </c>
      <c r="F56" s="65">
        <f t="shared" si="59"/>
        <v>2</v>
      </c>
      <c r="G56" s="66">
        <v>3</v>
      </c>
      <c r="H56" s="65" t="s">
        <v>158</v>
      </c>
      <c r="I56" s="67" t="s">
        <v>170</v>
      </c>
      <c r="K56" s="114"/>
      <c r="L56" s="88" t="s">
        <v>287</v>
      </c>
      <c r="M56" s="90">
        <v>2</v>
      </c>
      <c r="N56" s="90">
        <v>0</v>
      </c>
      <c r="O56" s="90">
        <v>0</v>
      </c>
      <c r="P56" s="90">
        <f t="shared" si="60"/>
        <v>2</v>
      </c>
      <c r="Q56" s="91">
        <v>3</v>
      </c>
      <c r="R56" s="90" t="s">
        <v>158</v>
      </c>
      <c r="S56" s="92" t="s">
        <v>170</v>
      </c>
      <c r="T56" s="93">
        <f t="shared" si="61"/>
        <v>28</v>
      </c>
      <c r="U56" s="93">
        <f t="shared" si="62"/>
        <v>11</v>
      </c>
      <c r="V56" s="93">
        <f>IF(S56="*",M56,0)</f>
        <v>2</v>
      </c>
      <c r="W56" s="93">
        <f>IF(S56="*",0,M56)</f>
        <v>0</v>
      </c>
      <c r="X56" s="94">
        <f>IF(S56="*",0,N56)</f>
        <v>0</v>
      </c>
      <c r="Y56" s="95">
        <f t="shared" si="72"/>
        <v>0</v>
      </c>
      <c r="Z56" s="95">
        <f>V56*14</f>
        <v>28</v>
      </c>
      <c r="AA56" s="96">
        <f t="shared" si="73"/>
        <v>100</v>
      </c>
    </row>
    <row r="57" spans="1:27" ht="15.6" x14ac:dyDescent="0.3">
      <c r="A57" s="65" t="s">
        <v>174</v>
      </c>
      <c r="B57" s="65"/>
      <c r="C57" s="109">
        <f>SUM(C50:C56)</f>
        <v>19</v>
      </c>
      <c r="D57" s="109">
        <f t="shared" ref="D57:G57" si="74">SUM(D50:D56)</f>
        <v>2</v>
      </c>
      <c r="E57" s="109">
        <f t="shared" si="74"/>
        <v>0</v>
      </c>
      <c r="F57" s="109">
        <f t="shared" si="74"/>
        <v>21</v>
      </c>
      <c r="G57" s="109">
        <f t="shared" si="74"/>
        <v>30</v>
      </c>
      <c r="H57" s="112"/>
      <c r="I57" s="86"/>
      <c r="K57" s="99" t="s">
        <v>174</v>
      </c>
      <c r="L57" s="65"/>
      <c r="M57" s="109">
        <f>SUM(M50:M56)</f>
        <v>19</v>
      </c>
      <c r="N57" s="109">
        <f t="shared" ref="N57:Q57" si="75">SUM(N50:N56)</f>
        <v>2</v>
      </c>
      <c r="O57" s="109">
        <f t="shared" si="75"/>
        <v>0</v>
      </c>
      <c r="P57" s="109">
        <f t="shared" si="75"/>
        <v>21</v>
      </c>
      <c r="Q57" s="109">
        <f t="shared" si="75"/>
        <v>30</v>
      </c>
      <c r="R57" s="112"/>
      <c r="S57" s="86"/>
      <c r="T57" s="86"/>
      <c r="U57" s="86"/>
      <c r="V57" s="98">
        <f>SUM(V50:V56)</f>
        <v>16</v>
      </c>
      <c r="W57" s="98">
        <f>SUM(W50:W56)</f>
        <v>3</v>
      </c>
      <c r="X57" s="98">
        <f>SUM(X50:X56)</f>
        <v>2</v>
      </c>
      <c r="Y57" s="98">
        <f>SUM(Y50:Y56)</f>
        <v>0</v>
      </c>
      <c r="Z57" s="113"/>
      <c r="AA57" s="110"/>
    </row>
    <row r="58" spans="1:27" ht="22.8" x14ac:dyDescent="0.3">
      <c r="A58" s="275" t="s">
        <v>248</v>
      </c>
      <c r="B58" s="276"/>
      <c r="C58" s="276"/>
      <c r="D58" s="276"/>
      <c r="E58" s="276"/>
      <c r="F58" s="276"/>
      <c r="G58" s="276"/>
      <c r="H58" s="276"/>
      <c r="I58" s="276"/>
      <c r="K58" s="277" t="s">
        <v>249</v>
      </c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9"/>
    </row>
    <row r="59" spans="1:27" ht="18" customHeight="1" x14ac:dyDescent="0.3">
      <c r="A59" s="62" t="s">
        <v>250</v>
      </c>
      <c r="B59" s="63" t="s">
        <v>251</v>
      </c>
      <c r="C59" s="65">
        <v>0</v>
      </c>
      <c r="D59" s="65">
        <v>4</v>
      </c>
      <c r="E59" s="65">
        <v>0</v>
      </c>
      <c r="F59" s="65">
        <f>C59+D59+E59</f>
        <v>4</v>
      </c>
      <c r="G59" s="66">
        <v>5</v>
      </c>
      <c r="H59" s="66" t="s">
        <v>158</v>
      </c>
      <c r="I59" s="86"/>
      <c r="K59" s="68" t="s">
        <v>250</v>
      </c>
      <c r="L59" s="69" t="s">
        <v>251</v>
      </c>
      <c r="M59" s="70">
        <v>0</v>
      </c>
      <c r="N59" s="70">
        <v>4</v>
      </c>
      <c r="O59" s="71">
        <v>0</v>
      </c>
      <c r="P59" s="71">
        <f>M59+N59+O59</f>
        <v>4</v>
      </c>
      <c r="Q59" s="72">
        <v>5</v>
      </c>
      <c r="R59" s="71" t="s">
        <v>158</v>
      </c>
      <c r="S59" s="73"/>
      <c r="T59" s="74">
        <f t="shared" ref="T59:T61" si="76">P59*14</f>
        <v>56</v>
      </c>
      <c r="U59" s="74">
        <f t="shared" ref="U59:U63" si="77">ROUNDDOWN(T59*0.4,0)</f>
        <v>22</v>
      </c>
      <c r="V59" s="74">
        <v>0</v>
      </c>
      <c r="W59" s="74">
        <v>4</v>
      </c>
      <c r="X59" s="75">
        <v>0</v>
      </c>
      <c r="Y59" s="76">
        <f t="shared" ref="Y59:Y63" si="78">O59</f>
        <v>0</v>
      </c>
      <c r="Z59" s="76">
        <f t="shared" ref="Z59:Z67" si="79">V59*14</f>
        <v>0</v>
      </c>
      <c r="AA59" s="77">
        <f t="shared" ref="AA59:AA61" si="80">V59/P59*100</f>
        <v>0</v>
      </c>
    </row>
    <row r="60" spans="1:27" ht="17.399999999999999" x14ac:dyDescent="0.3">
      <c r="A60" s="62" t="s">
        <v>252</v>
      </c>
      <c r="B60" s="63" t="s">
        <v>253</v>
      </c>
      <c r="C60" s="65">
        <v>0</v>
      </c>
      <c r="D60" s="65">
        <v>6</v>
      </c>
      <c r="E60" s="65">
        <v>0</v>
      </c>
      <c r="F60" s="65">
        <f t="shared" ref="F60:F67" si="81">C60+D60+E60</f>
        <v>6</v>
      </c>
      <c r="G60" s="66">
        <v>10</v>
      </c>
      <c r="H60" s="66" t="s">
        <v>158</v>
      </c>
      <c r="I60" s="86"/>
      <c r="K60" s="68" t="s">
        <v>252</v>
      </c>
      <c r="L60" s="69" t="s">
        <v>253</v>
      </c>
      <c r="M60" s="70">
        <v>0</v>
      </c>
      <c r="N60" s="70">
        <v>6</v>
      </c>
      <c r="O60" s="71">
        <v>0</v>
      </c>
      <c r="P60" s="71">
        <f t="shared" ref="P60:P67" si="82">M60+N60+O60</f>
        <v>6</v>
      </c>
      <c r="Q60" s="72">
        <v>10</v>
      </c>
      <c r="R60" s="71" t="s">
        <v>158</v>
      </c>
      <c r="S60" s="73"/>
      <c r="T60" s="74">
        <f t="shared" si="76"/>
        <v>84</v>
      </c>
      <c r="U60" s="74">
        <f t="shared" si="77"/>
        <v>33</v>
      </c>
      <c r="V60" s="74">
        <v>0</v>
      </c>
      <c r="W60" s="74">
        <v>6</v>
      </c>
      <c r="X60" s="75">
        <v>0</v>
      </c>
      <c r="Y60" s="76">
        <f t="shared" si="78"/>
        <v>0</v>
      </c>
      <c r="Z60" s="76">
        <f t="shared" si="79"/>
        <v>0</v>
      </c>
      <c r="AA60" s="77">
        <f t="shared" si="80"/>
        <v>0</v>
      </c>
    </row>
    <row r="61" spans="1:27" ht="15.6" x14ac:dyDescent="0.3">
      <c r="A61" s="62" t="s">
        <v>254</v>
      </c>
      <c r="B61" s="63" t="s">
        <v>255</v>
      </c>
      <c r="C61" s="65">
        <v>2</v>
      </c>
      <c r="D61" s="65">
        <v>1</v>
      </c>
      <c r="E61" s="65">
        <v>0</v>
      </c>
      <c r="F61" s="65">
        <f t="shared" si="81"/>
        <v>3</v>
      </c>
      <c r="G61" s="66">
        <v>3</v>
      </c>
      <c r="H61" s="66" t="s">
        <v>158</v>
      </c>
      <c r="I61" s="86"/>
      <c r="K61" s="78" t="s">
        <v>254</v>
      </c>
      <c r="L61" s="63" t="s">
        <v>255</v>
      </c>
      <c r="M61" s="65">
        <v>2</v>
      </c>
      <c r="N61" s="65">
        <v>1</v>
      </c>
      <c r="O61" s="65">
        <v>0</v>
      </c>
      <c r="P61" s="65">
        <f t="shared" si="82"/>
        <v>3</v>
      </c>
      <c r="Q61" s="66">
        <v>3</v>
      </c>
      <c r="R61" s="66" t="s">
        <v>158</v>
      </c>
      <c r="S61" s="86"/>
      <c r="T61" s="79">
        <f t="shared" si="76"/>
        <v>42</v>
      </c>
      <c r="U61" s="79">
        <f t="shared" si="77"/>
        <v>16</v>
      </c>
      <c r="V61" s="80">
        <v>1</v>
      </c>
      <c r="W61" s="80">
        <v>2</v>
      </c>
      <c r="X61" s="81">
        <f t="shared" ref="X61:X67" si="83">IF(S61="*",0,N61)</f>
        <v>1</v>
      </c>
      <c r="Y61" s="82">
        <f t="shared" si="78"/>
        <v>0</v>
      </c>
      <c r="Z61" s="83">
        <f t="shared" si="79"/>
        <v>14</v>
      </c>
      <c r="AA61" s="84">
        <f t="shared" si="80"/>
        <v>33.333333333333329</v>
      </c>
    </row>
    <row r="62" spans="1:27" ht="15.6" x14ac:dyDescent="0.3">
      <c r="A62" s="62" t="s">
        <v>256</v>
      </c>
      <c r="B62" s="63" t="s">
        <v>257</v>
      </c>
      <c r="C62" s="65">
        <v>3</v>
      </c>
      <c r="D62" s="65">
        <v>0</v>
      </c>
      <c r="E62" s="65">
        <v>0</v>
      </c>
      <c r="F62" s="65">
        <f t="shared" si="81"/>
        <v>3</v>
      </c>
      <c r="G62" s="66">
        <v>4</v>
      </c>
      <c r="H62" s="66" t="s">
        <v>158</v>
      </c>
      <c r="I62" s="67" t="s">
        <v>170</v>
      </c>
      <c r="K62" s="87" t="s">
        <v>256</v>
      </c>
      <c r="L62" s="88" t="s">
        <v>257</v>
      </c>
      <c r="M62" s="90">
        <v>3</v>
      </c>
      <c r="N62" s="90">
        <v>0</v>
      </c>
      <c r="O62" s="90">
        <v>0</v>
      </c>
      <c r="P62" s="90">
        <f t="shared" si="82"/>
        <v>3</v>
      </c>
      <c r="Q62" s="91">
        <v>4</v>
      </c>
      <c r="R62" s="91" t="s">
        <v>158</v>
      </c>
      <c r="S62" s="92" t="s">
        <v>170</v>
      </c>
      <c r="T62" s="93">
        <f>P62*14</f>
        <v>42</v>
      </c>
      <c r="U62" s="93">
        <f t="shared" si="77"/>
        <v>16</v>
      </c>
      <c r="V62" s="93">
        <f>IF(S62="*",M62,0)</f>
        <v>3</v>
      </c>
      <c r="W62" s="93">
        <f>IF(S62="*",0,M62)</f>
        <v>0</v>
      </c>
      <c r="X62" s="94">
        <f t="shared" si="83"/>
        <v>0</v>
      </c>
      <c r="Y62" s="95">
        <f t="shared" si="78"/>
        <v>0</v>
      </c>
      <c r="Z62" s="95">
        <f t="shared" si="79"/>
        <v>42</v>
      </c>
      <c r="AA62" s="96">
        <f>V62/P62*100</f>
        <v>100</v>
      </c>
    </row>
    <row r="63" spans="1:27" ht="15.6" x14ac:dyDescent="0.3">
      <c r="A63" s="62" t="s">
        <v>258</v>
      </c>
      <c r="B63" s="63" t="s">
        <v>259</v>
      </c>
      <c r="C63" s="65">
        <v>3</v>
      </c>
      <c r="D63" s="65">
        <v>0</v>
      </c>
      <c r="E63" s="65">
        <v>0</v>
      </c>
      <c r="F63" s="65">
        <f t="shared" si="81"/>
        <v>3</v>
      </c>
      <c r="G63" s="66">
        <v>4</v>
      </c>
      <c r="H63" s="66" t="s">
        <v>158</v>
      </c>
      <c r="I63" s="67" t="s">
        <v>170</v>
      </c>
      <c r="K63" s="87" t="s">
        <v>258</v>
      </c>
      <c r="L63" s="88" t="s">
        <v>259</v>
      </c>
      <c r="M63" s="90">
        <v>3</v>
      </c>
      <c r="N63" s="90">
        <v>0</v>
      </c>
      <c r="O63" s="90">
        <v>0</v>
      </c>
      <c r="P63" s="90">
        <f t="shared" si="82"/>
        <v>3</v>
      </c>
      <c r="Q63" s="91">
        <v>4</v>
      </c>
      <c r="R63" s="91" t="s">
        <v>158</v>
      </c>
      <c r="S63" s="92" t="s">
        <v>170</v>
      </c>
      <c r="T63" s="93">
        <f t="shared" ref="T63" si="84">P63*14</f>
        <v>42</v>
      </c>
      <c r="U63" s="93">
        <f t="shared" si="77"/>
        <v>16</v>
      </c>
      <c r="V63" s="93">
        <f>IF(S63="*",M63,0)</f>
        <v>3</v>
      </c>
      <c r="W63" s="93">
        <f>IF(S63="*",0,M63)</f>
        <v>0</v>
      </c>
      <c r="X63" s="94">
        <f t="shared" si="83"/>
        <v>0</v>
      </c>
      <c r="Y63" s="95">
        <f t="shared" si="78"/>
        <v>0</v>
      </c>
      <c r="Z63" s="95">
        <f t="shared" si="79"/>
        <v>42</v>
      </c>
      <c r="AA63" s="96">
        <f>V63/(SUM(V63:X63))*100</f>
        <v>100</v>
      </c>
    </row>
    <row r="64" spans="1:27" ht="15.6" x14ac:dyDescent="0.3">
      <c r="A64" s="62" t="s">
        <v>260</v>
      </c>
      <c r="B64" s="63" t="s">
        <v>261</v>
      </c>
      <c r="C64" s="65">
        <v>1</v>
      </c>
      <c r="D64" s="65">
        <v>2</v>
      </c>
      <c r="E64" s="65">
        <v>0</v>
      </c>
      <c r="F64" s="65">
        <f t="shared" si="81"/>
        <v>3</v>
      </c>
      <c r="G64" s="66">
        <v>4</v>
      </c>
      <c r="H64" s="66" t="s">
        <v>158</v>
      </c>
      <c r="I64" s="86"/>
      <c r="K64" s="78" t="s">
        <v>260</v>
      </c>
      <c r="L64" s="63" t="s">
        <v>261</v>
      </c>
      <c r="M64" s="65">
        <v>1</v>
      </c>
      <c r="N64" s="65">
        <v>2</v>
      </c>
      <c r="O64" s="65">
        <v>0</v>
      </c>
      <c r="P64" s="65">
        <f t="shared" si="82"/>
        <v>3</v>
      </c>
      <c r="Q64" s="66">
        <v>4</v>
      </c>
      <c r="R64" s="66" t="s">
        <v>158</v>
      </c>
      <c r="S64" s="86"/>
      <c r="T64" s="79">
        <f>P64*14</f>
        <v>42</v>
      </c>
      <c r="U64" s="79">
        <f>ROUNDDOWN(T64*0.4,0)</f>
        <v>16</v>
      </c>
      <c r="V64" s="80">
        <v>1</v>
      </c>
      <c r="W64" s="80">
        <v>0</v>
      </c>
      <c r="X64" s="81">
        <f t="shared" si="83"/>
        <v>2</v>
      </c>
      <c r="Y64" s="82">
        <f>O64</f>
        <v>0</v>
      </c>
      <c r="Z64" s="83">
        <f t="shared" si="79"/>
        <v>14</v>
      </c>
      <c r="AA64" s="84">
        <f>V64/P64*100</f>
        <v>33.333333333333329</v>
      </c>
    </row>
    <row r="65" spans="1:27" ht="15.6" x14ac:dyDescent="0.3">
      <c r="A65" s="62" t="s">
        <v>262</v>
      </c>
      <c r="B65" s="63" t="s">
        <v>263</v>
      </c>
      <c r="C65" s="65">
        <v>2</v>
      </c>
      <c r="D65" s="65">
        <v>0</v>
      </c>
      <c r="E65" s="65">
        <v>0</v>
      </c>
      <c r="F65" s="65">
        <f t="shared" si="81"/>
        <v>2</v>
      </c>
      <c r="G65" s="66">
        <v>2</v>
      </c>
      <c r="H65" s="66" t="s">
        <v>158</v>
      </c>
      <c r="I65" s="67" t="s">
        <v>170</v>
      </c>
      <c r="K65" s="87" t="s">
        <v>262</v>
      </c>
      <c r="L65" s="88" t="s">
        <v>263</v>
      </c>
      <c r="M65" s="90">
        <v>2</v>
      </c>
      <c r="N65" s="90">
        <v>0</v>
      </c>
      <c r="O65" s="90">
        <v>0</v>
      </c>
      <c r="P65" s="90">
        <f t="shared" si="82"/>
        <v>2</v>
      </c>
      <c r="Q65" s="91">
        <v>2</v>
      </c>
      <c r="R65" s="91" t="s">
        <v>158</v>
      </c>
      <c r="S65" s="92" t="s">
        <v>170</v>
      </c>
      <c r="T65" s="93">
        <f t="shared" ref="T65:T67" si="85">P65*14</f>
        <v>28</v>
      </c>
      <c r="U65" s="93">
        <f t="shared" ref="U65:U67" si="86">ROUNDDOWN(T65*0.4,0)</f>
        <v>11</v>
      </c>
      <c r="V65" s="93">
        <f>IF(S65="*",M65,0)</f>
        <v>2</v>
      </c>
      <c r="W65" s="93">
        <f>IF(S65="*",0,M65)</f>
        <v>0</v>
      </c>
      <c r="X65" s="94">
        <f t="shared" si="83"/>
        <v>0</v>
      </c>
      <c r="Y65" s="95">
        <f t="shared" ref="Y65:Y67" si="87">O65</f>
        <v>0</v>
      </c>
      <c r="Z65" s="95">
        <f t="shared" si="79"/>
        <v>28</v>
      </c>
      <c r="AA65" s="96">
        <f>V65/(SUM(V65:X65))*100</f>
        <v>100</v>
      </c>
    </row>
    <row r="66" spans="1:27" ht="31.2" x14ac:dyDescent="0.3">
      <c r="A66" s="65" t="s">
        <v>264</v>
      </c>
      <c r="B66" s="63" t="s">
        <v>265</v>
      </c>
      <c r="C66" s="65">
        <v>3</v>
      </c>
      <c r="D66" s="65">
        <v>0</v>
      </c>
      <c r="E66" s="65">
        <v>0</v>
      </c>
      <c r="F66" s="65">
        <f t="shared" si="81"/>
        <v>3</v>
      </c>
      <c r="G66" s="66">
        <v>4</v>
      </c>
      <c r="H66" s="66" t="s">
        <v>266</v>
      </c>
      <c r="I66" s="67" t="s">
        <v>170</v>
      </c>
      <c r="K66" s="115" t="s">
        <v>264</v>
      </c>
      <c r="L66" s="88" t="s">
        <v>265</v>
      </c>
      <c r="M66" s="90">
        <v>3</v>
      </c>
      <c r="N66" s="90">
        <v>0</v>
      </c>
      <c r="O66" s="90">
        <v>0</v>
      </c>
      <c r="P66" s="90">
        <f t="shared" si="82"/>
        <v>3</v>
      </c>
      <c r="Q66" s="91">
        <v>4</v>
      </c>
      <c r="R66" s="91" t="s">
        <v>266</v>
      </c>
      <c r="S66" s="92" t="s">
        <v>170</v>
      </c>
      <c r="T66" s="93">
        <f t="shared" si="85"/>
        <v>42</v>
      </c>
      <c r="U66" s="93">
        <f t="shared" si="86"/>
        <v>16</v>
      </c>
      <c r="V66" s="93">
        <f>IF(S66="*",M66,0)</f>
        <v>3</v>
      </c>
      <c r="W66" s="93">
        <f>IF(S66="*",0,M66)</f>
        <v>0</v>
      </c>
      <c r="X66" s="94">
        <f t="shared" si="83"/>
        <v>0</v>
      </c>
      <c r="Y66" s="95">
        <f t="shared" si="87"/>
        <v>0</v>
      </c>
      <c r="Z66" s="95">
        <f t="shared" si="79"/>
        <v>42</v>
      </c>
      <c r="AA66" s="96">
        <f>V66/(SUM(V66:X66))*100</f>
        <v>100</v>
      </c>
    </row>
    <row r="67" spans="1:27" ht="31.2" x14ac:dyDescent="0.3">
      <c r="A67" s="65" t="s">
        <v>264</v>
      </c>
      <c r="B67" s="63" t="s">
        <v>267</v>
      </c>
      <c r="C67" s="66">
        <v>3</v>
      </c>
      <c r="D67" s="66">
        <v>0</v>
      </c>
      <c r="E67" s="65">
        <v>0</v>
      </c>
      <c r="F67" s="65">
        <f t="shared" si="81"/>
        <v>3</v>
      </c>
      <c r="G67" s="66">
        <v>4</v>
      </c>
      <c r="H67" s="66" t="s">
        <v>266</v>
      </c>
      <c r="I67" s="67" t="s">
        <v>170</v>
      </c>
      <c r="K67" s="115" t="s">
        <v>264</v>
      </c>
      <c r="L67" s="88" t="s">
        <v>267</v>
      </c>
      <c r="M67" s="91">
        <v>3</v>
      </c>
      <c r="N67" s="91">
        <v>0</v>
      </c>
      <c r="O67" s="90">
        <v>0</v>
      </c>
      <c r="P67" s="90">
        <f t="shared" si="82"/>
        <v>3</v>
      </c>
      <c r="Q67" s="91">
        <v>4</v>
      </c>
      <c r="R67" s="91" t="s">
        <v>266</v>
      </c>
      <c r="S67" s="92" t="s">
        <v>170</v>
      </c>
      <c r="T67" s="93">
        <f t="shared" si="85"/>
        <v>42</v>
      </c>
      <c r="U67" s="93">
        <f t="shared" si="86"/>
        <v>16</v>
      </c>
      <c r="V67" s="93">
        <f>IF(S67="*",M67,0)</f>
        <v>3</v>
      </c>
      <c r="W67" s="93">
        <f>IF(S67="*",0,M67)</f>
        <v>0</v>
      </c>
      <c r="X67" s="94">
        <f t="shared" si="83"/>
        <v>0</v>
      </c>
      <c r="Y67" s="95">
        <f t="shared" si="87"/>
        <v>0</v>
      </c>
      <c r="Z67" s="95">
        <f t="shared" si="79"/>
        <v>42</v>
      </c>
      <c r="AA67" s="96">
        <f>V67/(SUM(V67:X67))*100</f>
        <v>100</v>
      </c>
    </row>
    <row r="68" spans="1:27" ht="15.6" x14ac:dyDescent="0.3">
      <c r="A68" s="65" t="s">
        <v>174</v>
      </c>
      <c r="B68" s="65"/>
      <c r="C68" s="109">
        <f>SUM(C61:C67)+C59</f>
        <v>17</v>
      </c>
      <c r="D68" s="109">
        <f>SUM(D61:D67)+D59</f>
        <v>7</v>
      </c>
      <c r="E68" s="109">
        <f t="shared" ref="E68" si="88">SUM(E59:E67)</f>
        <v>0</v>
      </c>
      <c r="F68" s="109">
        <f>SUM(F61:F67)+F59</f>
        <v>24</v>
      </c>
      <c r="G68" s="109">
        <f>SUM(G61:G67)+G59</f>
        <v>30</v>
      </c>
      <c r="H68" s="65"/>
      <c r="I68" s="86"/>
      <c r="K68" s="116" t="s">
        <v>174</v>
      </c>
      <c r="L68" s="117"/>
      <c r="M68" s="118">
        <f>SUM(M61:M67)+M59</f>
        <v>17</v>
      </c>
      <c r="N68" s="118">
        <f>SUM(N61:N67)+N59</f>
        <v>7</v>
      </c>
      <c r="O68" s="118">
        <f t="shared" ref="O68" si="89">SUM(O59:O67)</f>
        <v>0</v>
      </c>
      <c r="P68" s="118">
        <f>SUM(P61:P67)+P59</f>
        <v>24</v>
      </c>
      <c r="Q68" s="118">
        <f>SUM(Q61:Q67)+Q59</f>
        <v>30</v>
      </c>
      <c r="R68" s="117"/>
      <c r="S68" s="119"/>
      <c r="T68" s="120"/>
      <c r="U68" s="120"/>
      <c r="V68" s="121">
        <f>SUM(V61:V67)</f>
        <v>16</v>
      </c>
      <c r="W68" s="121">
        <f>SUM(W60:W67)</f>
        <v>8</v>
      </c>
      <c r="X68" s="121">
        <f>SUM(X60:X67)</f>
        <v>3</v>
      </c>
      <c r="Y68" s="121">
        <f>SUM(Y60:Y67)</f>
        <v>0</v>
      </c>
      <c r="Z68" s="121"/>
      <c r="AA68" s="122"/>
    </row>
    <row r="69" spans="1:27" ht="22.8" x14ac:dyDescent="0.3">
      <c r="A69" s="275" t="s">
        <v>268</v>
      </c>
      <c r="B69" s="276"/>
      <c r="C69" s="276"/>
      <c r="D69" s="276"/>
      <c r="E69" s="276"/>
      <c r="F69" s="276"/>
      <c r="G69" s="276"/>
      <c r="H69" s="276"/>
      <c r="I69" s="276"/>
      <c r="K69" s="277" t="s">
        <v>269</v>
      </c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9"/>
    </row>
    <row r="70" spans="1:27" ht="17.399999999999999" x14ac:dyDescent="0.3">
      <c r="A70" s="62" t="s">
        <v>250</v>
      </c>
      <c r="B70" s="63" t="s">
        <v>251</v>
      </c>
      <c r="C70" s="65">
        <v>0</v>
      </c>
      <c r="D70" s="65">
        <v>4</v>
      </c>
      <c r="E70" s="65">
        <v>0</v>
      </c>
      <c r="F70" s="65">
        <f>C70+D70+E70</f>
        <v>4</v>
      </c>
      <c r="G70" s="66">
        <v>5</v>
      </c>
      <c r="H70" s="66" t="s">
        <v>158</v>
      </c>
      <c r="I70" s="67"/>
      <c r="K70" s="68" t="s">
        <v>250</v>
      </c>
      <c r="L70" s="69" t="s">
        <v>251</v>
      </c>
      <c r="M70" s="70">
        <v>0</v>
      </c>
      <c r="N70" s="70">
        <v>4</v>
      </c>
      <c r="O70" s="71">
        <v>0</v>
      </c>
      <c r="P70" s="71">
        <f>M70+N70+O70</f>
        <v>4</v>
      </c>
      <c r="Q70" s="72">
        <v>5</v>
      </c>
      <c r="R70" s="71" t="s">
        <v>158</v>
      </c>
      <c r="S70" s="73"/>
      <c r="T70" s="74">
        <f t="shared" ref="T70:T73" si="90">P70*14</f>
        <v>56</v>
      </c>
      <c r="U70" s="74">
        <f t="shared" ref="U70:U73" si="91">ROUNDDOWN(T70*0.4,0)</f>
        <v>22</v>
      </c>
      <c r="V70" s="74">
        <v>0</v>
      </c>
      <c r="W70" s="74">
        <v>4</v>
      </c>
      <c r="X70" s="75">
        <v>0</v>
      </c>
      <c r="Y70" s="76">
        <f t="shared" ref="Y70:Y73" si="92">O70</f>
        <v>0</v>
      </c>
      <c r="Z70" s="76">
        <f t="shared" ref="Z70:Z78" si="93">V70*14</f>
        <v>0</v>
      </c>
      <c r="AA70" s="77">
        <f t="shared" ref="AA70:AA71" si="94">V70/P70*100</f>
        <v>0</v>
      </c>
    </row>
    <row r="71" spans="1:27" ht="17.399999999999999" x14ac:dyDescent="0.3">
      <c r="A71" s="62" t="s">
        <v>270</v>
      </c>
      <c r="B71" s="63" t="s">
        <v>253</v>
      </c>
      <c r="C71" s="65">
        <v>0</v>
      </c>
      <c r="D71" s="65">
        <v>6</v>
      </c>
      <c r="E71" s="65">
        <v>0</v>
      </c>
      <c r="F71" s="65">
        <f t="shared" ref="F71:F72" si="95">C71+D71+E71</f>
        <v>6</v>
      </c>
      <c r="G71" s="66">
        <v>10</v>
      </c>
      <c r="H71" s="66" t="s">
        <v>158</v>
      </c>
      <c r="I71" s="67"/>
      <c r="K71" s="68" t="s">
        <v>270</v>
      </c>
      <c r="L71" s="69" t="s">
        <v>253</v>
      </c>
      <c r="M71" s="70">
        <v>0</v>
      </c>
      <c r="N71" s="70">
        <v>6</v>
      </c>
      <c r="O71" s="71">
        <v>0</v>
      </c>
      <c r="P71" s="71">
        <f t="shared" ref="P71:P72" si="96">M71+N71+O71</f>
        <v>6</v>
      </c>
      <c r="Q71" s="72">
        <v>10</v>
      </c>
      <c r="R71" s="71" t="s">
        <v>158</v>
      </c>
      <c r="S71" s="73"/>
      <c r="T71" s="74">
        <f t="shared" si="90"/>
        <v>84</v>
      </c>
      <c r="U71" s="74">
        <f t="shared" si="91"/>
        <v>33</v>
      </c>
      <c r="V71" s="74">
        <v>0</v>
      </c>
      <c r="W71" s="74">
        <v>6</v>
      </c>
      <c r="X71" s="75">
        <v>0</v>
      </c>
      <c r="Y71" s="76">
        <f t="shared" si="92"/>
        <v>0</v>
      </c>
      <c r="Z71" s="76">
        <f t="shared" si="93"/>
        <v>0</v>
      </c>
      <c r="AA71" s="77">
        <f t="shared" si="94"/>
        <v>0</v>
      </c>
    </row>
    <row r="72" spans="1:27" ht="15.6" x14ac:dyDescent="0.3">
      <c r="A72" s="62" t="s">
        <v>271</v>
      </c>
      <c r="B72" s="85" t="s">
        <v>272</v>
      </c>
      <c r="C72" s="65">
        <v>2</v>
      </c>
      <c r="D72" s="65">
        <v>0</v>
      </c>
      <c r="E72" s="65">
        <v>0</v>
      </c>
      <c r="F72" s="65">
        <f t="shared" si="95"/>
        <v>2</v>
      </c>
      <c r="G72" s="66">
        <v>2</v>
      </c>
      <c r="H72" s="66" t="s">
        <v>158</v>
      </c>
      <c r="I72" s="67" t="s">
        <v>170</v>
      </c>
      <c r="K72" s="123" t="s">
        <v>271</v>
      </c>
      <c r="L72" s="111" t="s">
        <v>288</v>
      </c>
      <c r="M72" s="90">
        <v>2</v>
      </c>
      <c r="N72" s="90">
        <v>0</v>
      </c>
      <c r="O72" s="90">
        <v>0</v>
      </c>
      <c r="P72" s="90">
        <f t="shared" si="96"/>
        <v>2</v>
      </c>
      <c r="Q72" s="91">
        <v>2</v>
      </c>
      <c r="R72" s="91" t="s">
        <v>158</v>
      </c>
      <c r="S72" s="124" t="s">
        <v>170</v>
      </c>
      <c r="T72" s="93">
        <f t="shared" si="90"/>
        <v>28</v>
      </c>
      <c r="U72" s="93">
        <f t="shared" si="91"/>
        <v>11</v>
      </c>
      <c r="V72" s="93">
        <f>IF(S72="*",M72,0)</f>
        <v>2</v>
      </c>
      <c r="W72" s="93">
        <f>IF(S72="*",0,M72)</f>
        <v>0</v>
      </c>
      <c r="X72" s="94">
        <f>IF(S72="*",0,N72)</f>
        <v>0</v>
      </c>
      <c r="Y72" s="95">
        <f t="shared" si="92"/>
        <v>0</v>
      </c>
      <c r="Z72" s="95">
        <f t="shared" si="93"/>
        <v>28</v>
      </c>
      <c r="AA72" s="96">
        <f>V72/(SUM(V72:X72))*100</f>
        <v>100</v>
      </c>
    </row>
    <row r="73" spans="1:27" ht="15.6" x14ac:dyDescent="0.3">
      <c r="A73" s="62" t="s">
        <v>273</v>
      </c>
      <c r="B73" s="63" t="s">
        <v>47</v>
      </c>
      <c r="C73" s="65">
        <v>3</v>
      </c>
      <c r="D73" s="65">
        <v>0</v>
      </c>
      <c r="E73" s="65">
        <v>0</v>
      </c>
      <c r="F73" s="65">
        <f>C73+D73+E73</f>
        <v>3</v>
      </c>
      <c r="G73" s="66">
        <v>5</v>
      </c>
      <c r="H73" s="66" t="s">
        <v>158</v>
      </c>
      <c r="I73" s="67" t="s">
        <v>170</v>
      </c>
      <c r="K73" s="123" t="s">
        <v>273</v>
      </c>
      <c r="L73" s="88" t="s">
        <v>289</v>
      </c>
      <c r="M73" s="90">
        <v>3</v>
      </c>
      <c r="N73" s="90">
        <v>0</v>
      </c>
      <c r="O73" s="90">
        <v>0</v>
      </c>
      <c r="P73" s="90">
        <f>M73+N73+O73</f>
        <v>3</v>
      </c>
      <c r="Q73" s="91">
        <v>5</v>
      </c>
      <c r="R73" s="91" t="s">
        <v>158</v>
      </c>
      <c r="S73" s="125" t="s">
        <v>170</v>
      </c>
      <c r="T73" s="93">
        <f t="shared" si="90"/>
        <v>42</v>
      </c>
      <c r="U73" s="93">
        <f t="shared" si="91"/>
        <v>16</v>
      </c>
      <c r="V73" s="93">
        <f>IF(S73="*",M73,0)</f>
        <v>3</v>
      </c>
      <c r="W73" s="93">
        <f>IF(S73="*",0,M73)</f>
        <v>0</v>
      </c>
      <c r="X73" s="94">
        <f>IF(S73="*",0,N73)</f>
        <v>0</v>
      </c>
      <c r="Y73" s="95">
        <f t="shared" si="92"/>
        <v>0</v>
      </c>
      <c r="Z73" s="95">
        <f t="shared" si="93"/>
        <v>42</v>
      </c>
      <c r="AA73" s="96">
        <f>V73/(SUM(V73:X73))*100</f>
        <v>100</v>
      </c>
    </row>
    <row r="74" spans="1:27" ht="15.6" x14ac:dyDescent="0.3">
      <c r="A74" s="112" t="s">
        <v>274</v>
      </c>
      <c r="B74" s="63" t="s">
        <v>275</v>
      </c>
      <c r="C74" s="65">
        <v>0</v>
      </c>
      <c r="D74" s="65">
        <v>2</v>
      </c>
      <c r="E74" s="65">
        <v>0</v>
      </c>
      <c r="F74" s="65">
        <v>2</v>
      </c>
      <c r="G74" s="66">
        <v>2</v>
      </c>
      <c r="H74" s="66" t="s">
        <v>158</v>
      </c>
      <c r="I74" s="79"/>
      <c r="K74" s="68" t="s">
        <v>274</v>
      </c>
      <c r="L74" s="69" t="s">
        <v>275</v>
      </c>
      <c r="M74" s="70">
        <v>0</v>
      </c>
      <c r="N74" s="70">
        <v>2</v>
      </c>
      <c r="O74" s="71">
        <v>0</v>
      </c>
      <c r="P74" s="71">
        <v>2</v>
      </c>
      <c r="Q74" s="72">
        <v>2</v>
      </c>
      <c r="R74" s="71" t="s">
        <v>158</v>
      </c>
      <c r="S74" s="73"/>
      <c r="T74" s="74">
        <f>P74*14</f>
        <v>28</v>
      </c>
      <c r="U74" s="74">
        <f>ROUNDDOWN(T74*0.4,0)</f>
        <v>11</v>
      </c>
      <c r="V74" s="74">
        <v>0</v>
      </c>
      <c r="W74" s="74">
        <v>2</v>
      </c>
      <c r="X74" s="75">
        <v>0</v>
      </c>
      <c r="Y74" s="76">
        <f>O74</f>
        <v>0</v>
      </c>
      <c r="Z74" s="76">
        <f t="shared" si="93"/>
        <v>0</v>
      </c>
      <c r="AA74" s="77">
        <f>V74/P74*100</f>
        <v>0</v>
      </c>
    </row>
    <row r="75" spans="1:27" ht="31.2" x14ac:dyDescent="0.3">
      <c r="A75" s="65" t="s">
        <v>276</v>
      </c>
      <c r="B75" s="63" t="s">
        <v>277</v>
      </c>
      <c r="C75" s="65">
        <v>3</v>
      </c>
      <c r="D75" s="65">
        <v>0</v>
      </c>
      <c r="E75" s="65">
        <v>0</v>
      </c>
      <c r="F75" s="65">
        <f t="shared" ref="F75:F78" si="97">C75+D75+E75</f>
        <v>3</v>
      </c>
      <c r="G75" s="66">
        <v>4</v>
      </c>
      <c r="H75" s="66" t="s">
        <v>266</v>
      </c>
      <c r="I75" s="67" t="s">
        <v>170</v>
      </c>
      <c r="K75" s="90" t="s">
        <v>276</v>
      </c>
      <c r="L75" s="88" t="s">
        <v>277</v>
      </c>
      <c r="M75" s="90">
        <v>3</v>
      </c>
      <c r="N75" s="90">
        <v>0</v>
      </c>
      <c r="O75" s="90">
        <v>0</v>
      </c>
      <c r="P75" s="90">
        <f t="shared" ref="P75:P78" si="98">M75+N75+O75</f>
        <v>3</v>
      </c>
      <c r="Q75" s="91">
        <v>4</v>
      </c>
      <c r="R75" s="91" t="s">
        <v>266</v>
      </c>
      <c r="S75" s="125" t="s">
        <v>170</v>
      </c>
      <c r="T75" s="93">
        <f t="shared" ref="T75:T77" si="99">P75*14</f>
        <v>42</v>
      </c>
      <c r="U75" s="93">
        <f t="shared" ref="U75:U77" si="100">ROUNDDOWN(T75*0.4,0)</f>
        <v>16</v>
      </c>
      <c r="V75" s="93">
        <f>IF(S75="*",M75,0)</f>
        <v>3</v>
      </c>
      <c r="W75" s="93">
        <f>IF(S75="*",0,M75)</f>
        <v>0</v>
      </c>
      <c r="X75" s="94">
        <f>IF(S75="*",0,N75)</f>
        <v>0</v>
      </c>
      <c r="Y75" s="95">
        <f t="shared" ref="Y75:Y77" si="101">O75</f>
        <v>0</v>
      </c>
      <c r="Z75" s="95">
        <f t="shared" si="93"/>
        <v>42</v>
      </c>
      <c r="AA75" s="96">
        <f t="shared" ref="AA75:AA77" si="102">V75/(SUM(V75:X75))*100</f>
        <v>100</v>
      </c>
    </row>
    <row r="76" spans="1:27" ht="31.2" x14ac:dyDescent="0.3">
      <c r="A76" s="65" t="s">
        <v>276</v>
      </c>
      <c r="B76" s="63" t="s">
        <v>278</v>
      </c>
      <c r="C76" s="65">
        <v>3</v>
      </c>
      <c r="D76" s="65">
        <v>0</v>
      </c>
      <c r="E76" s="65">
        <v>0</v>
      </c>
      <c r="F76" s="65">
        <f t="shared" si="97"/>
        <v>3</v>
      </c>
      <c r="G76" s="66">
        <v>4</v>
      </c>
      <c r="H76" s="66" t="s">
        <v>266</v>
      </c>
      <c r="I76" s="67" t="s">
        <v>170</v>
      </c>
      <c r="K76" s="90" t="s">
        <v>276</v>
      </c>
      <c r="L76" s="88" t="s">
        <v>278</v>
      </c>
      <c r="M76" s="90">
        <v>3</v>
      </c>
      <c r="N76" s="90">
        <v>0</v>
      </c>
      <c r="O76" s="90">
        <v>0</v>
      </c>
      <c r="P76" s="90">
        <f t="shared" si="98"/>
        <v>3</v>
      </c>
      <c r="Q76" s="91">
        <v>4</v>
      </c>
      <c r="R76" s="91" t="s">
        <v>266</v>
      </c>
      <c r="S76" s="125" t="s">
        <v>170</v>
      </c>
      <c r="T76" s="93">
        <f t="shared" si="99"/>
        <v>42</v>
      </c>
      <c r="U76" s="93">
        <f t="shared" si="100"/>
        <v>16</v>
      </c>
      <c r="V76" s="93">
        <f>IF(S76="*",M76,0)</f>
        <v>3</v>
      </c>
      <c r="W76" s="93">
        <f>IF(S76="*",0,M76)</f>
        <v>0</v>
      </c>
      <c r="X76" s="94">
        <f>IF(S76="*",0,N76)</f>
        <v>0</v>
      </c>
      <c r="Y76" s="95">
        <f t="shared" si="101"/>
        <v>0</v>
      </c>
      <c r="Z76" s="95">
        <f t="shared" si="93"/>
        <v>42</v>
      </c>
      <c r="AA76" s="96">
        <f t="shared" si="102"/>
        <v>100</v>
      </c>
    </row>
    <row r="77" spans="1:27" ht="31.2" x14ac:dyDescent="0.3">
      <c r="A77" s="65" t="s">
        <v>276</v>
      </c>
      <c r="B77" s="63" t="s">
        <v>279</v>
      </c>
      <c r="C77" s="65">
        <v>3</v>
      </c>
      <c r="D77" s="65">
        <v>0</v>
      </c>
      <c r="E77" s="65">
        <v>0</v>
      </c>
      <c r="F77" s="65">
        <f t="shared" si="97"/>
        <v>3</v>
      </c>
      <c r="G77" s="66">
        <v>4</v>
      </c>
      <c r="H77" s="66" t="s">
        <v>266</v>
      </c>
      <c r="I77" s="67" t="s">
        <v>170</v>
      </c>
      <c r="K77" s="90" t="s">
        <v>276</v>
      </c>
      <c r="L77" s="88" t="s">
        <v>279</v>
      </c>
      <c r="M77" s="90">
        <v>3</v>
      </c>
      <c r="N77" s="90">
        <v>0</v>
      </c>
      <c r="O77" s="90">
        <v>0</v>
      </c>
      <c r="P77" s="90">
        <f t="shared" si="98"/>
        <v>3</v>
      </c>
      <c r="Q77" s="91">
        <v>4</v>
      </c>
      <c r="R77" s="91" t="s">
        <v>266</v>
      </c>
      <c r="S77" s="125" t="s">
        <v>170</v>
      </c>
      <c r="T77" s="93">
        <f t="shared" si="99"/>
        <v>42</v>
      </c>
      <c r="U77" s="93">
        <f t="shared" si="100"/>
        <v>16</v>
      </c>
      <c r="V77" s="93">
        <f>IF(S77="*",M77,0)</f>
        <v>3</v>
      </c>
      <c r="W77" s="93">
        <f>IF(S77="*",0,M77)</f>
        <v>0</v>
      </c>
      <c r="X77" s="94">
        <f>IF(S77="*",0,N77)</f>
        <v>0</v>
      </c>
      <c r="Y77" s="95">
        <f t="shared" si="101"/>
        <v>0</v>
      </c>
      <c r="Z77" s="95">
        <f t="shared" si="93"/>
        <v>42</v>
      </c>
      <c r="AA77" s="96">
        <f t="shared" si="102"/>
        <v>100</v>
      </c>
    </row>
    <row r="78" spans="1:27" ht="31.5" customHeight="1" x14ac:dyDescent="0.3">
      <c r="A78" s="65" t="s">
        <v>276</v>
      </c>
      <c r="B78" s="63" t="s">
        <v>280</v>
      </c>
      <c r="C78" s="65">
        <v>3</v>
      </c>
      <c r="D78" s="65">
        <v>0</v>
      </c>
      <c r="E78" s="65">
        <v>0</v>
      </c>
      <c r="F78" s="65">
        <f t="shared" si="97"/>
        <v>3</v>
      </c>
      <c r="G78" s="66">
        <v>4</v>
      </c>
      <c r="H78" s="66" t="s">
        <v>266</v>
      </c>
      <c r="I78" s="67"/>
      <c r="K78" s="126" t="s">
        <v>276</v>
      </c>
      <c r="L78" s="69" t="s">
        <v>280</v>
      </c>
      <c r="M78" s="70">
        <v>3</v>
      </c>
      <c r="N78" s="70">
        <v>0</v>
      </c>
      <c r="O78" s="71">
        <v>0</v>
      </c>
      <c r="P78" s="71">
        <f t="shared" si="98"/>
        <v>3</v>
      </c>
      <c r="Q78" s="72">
        <v>4</v>
      </c>
      <c r="R78" s="71" t="s">
        <v>266</v>
      </c>
      <c r="S78" s="73"/>
      <c r="T78" s="74">
        <f>P78*14</f>
        <v>42</v>
      </c>
      <c r="U78" s="74">
        <f>ROUNDDOWN(T78*0.4,0)</f>
        <v>16</v>
      </c>
      <c r="V78" s="74">
        <v>1</v>
      </c>
      <c r="W78" s="74">
        <v>0</v>
      </c>
      <c r="X78" s="75">
        <f>IF(S78="*",0,N78)</f>
        <v>0</v>
      </c>
      <c r="Y78" s="76">
        <f>O78</f>
        <v>0</v>
      </c>
      <c r="Z78" s="76">
        <f t="shared" si="93"/>
        <v>14</v>
      </c>
      <c r="AA78" s="77">
        <f>V78/P78*100</f>
        <v>33.333333333333329</v>
      </c>
    </row>
    <row r="79" spans="1:27" ht="15.6" x14ac:dyDescent="0.3">
      <c r="A79" s="127" t="s">
        <v>174</v>
      </c>
      <c r="B79" s="65"/>
      <c r="C79" s="109">
        <f>SUM(C72:C78)+C70</f>
        <v>17</v>
      </c>
      <c r="D79" s="109">
        <f t="shared" ref="D79:G79" si="103">SUM(D72:D78)+D70</f>
        <v>6</v>
      </c>
      <c r="E79" s="109">
        <f t="shared" si="103"/>
        <v>0</v>
      </c>
      <c r="F79" s="109">
        <f>SUM(F72:F78)+F70</f>
        <v>23</v>
      </c>
      <c r="G79" s="109">
        <f t="shared" si="103"/>
        <v>30</v>
      </c>
      <c r="H79" s="65"/>
      <c r="I79" s="86"/>
      <c r="K79" s="127" t="s">
        <v>174</v>
      </c>
      <c r="L79" s="65"/>
      <c r="M79" s="109">
        <f>SUM(M72:M78)+M70</f>
        <v>17</v>
      </c>
      <c r="N79" s="109">
        <f t="shared" ref="N79:Q79" si="104">SUM(N72:N78)+N70</f>
        <v>6</v>
      </c>
      <c r="O79" s="109">
        <f t="shared" si="104"/>
        <v>0</v>
      </c>
      <c r="P79" s="109">
        <f>SUM(P72:P78)+P70</f>
        <v>23</v>
      </c>
      <c r="Q79" s="109">
        <f t="shared" si="104"/>
        <v>30</v>
      </c>
      <c r="R79" s="65"/>
      <c r="S79" s="86"/>
      <c r="T79" s="86"/>
      <c r="U79" s="86"/>
      <c r="V79" s="98">
        <f>SUM(V72:V78)</f>
        <v>15</v>
      </c>
      <c r="W79" s="98">
        <f>SUM(W71:W78)</f>
        <v>8</v>
      </c>
      <c r="X79" s="98">
        <f>SUM(X71:X78)</f>
        <v>0</v>
      </c>
      <c r="Y79" s="98">
        <f>SUM(Y71:Y78)</f>
        <v>0</v>
      </c>
      <c r="Z79" s="98"/>
      <c r="AA79" s="128"/>
    </row>
  </sheetData>
  <mergeCells count="38">
    <mergeCell ref="A69:I69"/>
    <mergeCell ref="K69:AA69"/>
    <mergeCell ref="A41:I41"/>
    <mergeCell ref="K41:AA41"/>
    <mergeCell ref="A49:I49"/>
    <mergeCell ref="K49:AA49"/>
    <mergeCell ref="A58:I58"/>
    <mergeCell ref="K58:AA58"/>
    <mergeCell ref="A13:I13"/>
    <mergeCell ref="K13:AA13"/>
    <mergeCell ref="A23:I23"/>
    <mergeCell ref="K23:AA23"/>
    <mergeCell ref="A32:I32"/>
    <mergeCell ref="K32:AA32"/>
    <mergeCell ref="X1:X2"/>
    <mergeCell ref="Y1:Y2"/>
    <mergeCell ref="Z1:Z2"/>
    <mergeCell ref="AA1:AA2"/>
    <mergeCell ref="A3:I3"/>
    <mergeCell ref="K3:AA3"/>
    <mergeCell ref="R1:R2"/>
    <mergeCell ref="S1:S2"/>
    <mergeCell ref="T1:T2"/>
    <mergeCell ref="U1:U2"/>
    <mergeCell ref="V1:V2"/>
    <mergeCell ref="W1:W2"/>
    <mergeCell ref="I1:I2"/>
    <mergeCell ref="K1:K2"/>
    <mergeCell ref="L1:L2"/>
    <mergeCell ref="M1:O1"/>
    <mergeCell ref="P1:P2"/>
    <mergeCell ref="Q1:Q2"/>
    <mergeCell ref="A1:A2"/>
    <mergeCell ref="B1:B2"/>
    <mergeCell ref="C1:E1"/>
    <mergeCell ref="F1:F2"/>
    <mergeCell ref="G1:G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Lisans</vt:lpstr>
      <vt:lpstr>Derslik</vt:lpstr>
      <vt:lpstr>Lisans_OgrUye</vt:lpstr>
      <vt:lpstr>Lisansustu</vt:lpstr>
      <vt:lpstr>Lisansustu_OgrUye</vt:lpstr>
      <vt:lpstr>İnşaat Müh_UE</vt:lpstr>
      <vt:lpstr>Lisans!Print_Area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Harun Alp</cp:lastModifiedBy>
  <cp:lastPrinted>2022-02-28T05:34:19Z</cp:lastPrinted>
  <dcterms:created xsi:type="dcterms:W3CDTF">2019-01-21T11:59:51Z</dcterms:created>
  <dcterms:modified xsi:type="dcterms:W3CDTF">2022-04-15T11:56:49Z</dcterms:modified>
</cp:coreProperties>
</file>